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3 бюджет" sheetId="1" r:id="rId1"/>
    <sheet name="Лист1" sheetId="2" r:id="rId2"/>
    <sheet name="Лист2" sheetId="3" r:id="rId3"/>
  </sheets>
  <definedNames>
    <definedName name="_xlnm.Print_Area" localSheetId="0">'2023 бюджет'!$A$1:$K$224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<sst xmlns="http://schemas.openxmlformats.org/spreadsheetml/2006/main" count="1089" uniqueCount="195">
  <si>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</si>
  <si>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</si>
  <si>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</si>
  <si>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</si>
  <si>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</si>
  <si>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</si>
  <si>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</si>
  <si>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</si>
  <si>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</si>
  <si>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</si>
  <si>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</si>
  <si>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</si>
  <si>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</si>
  <si>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</si>
  <si>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</si>
  <si>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</si>
  <si>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</si>
  <si>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</si>
  <si>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</si>
  <si>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</si>
  <si>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</si>
  <si>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</si>
  <si>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</si>
  <si>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</si>
  <si>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</si>
  <si>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</si>
  <si>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</si>
  <si>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</si>
  <si>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</si>
  <si>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</si>
  <si>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</si>
  <si>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</si>
  <si>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</si>
  <si>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</si>
  <si>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</si>
  <si>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</si>
  <si>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</si>
  <si>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</si>
  <si>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</si>
  <si>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</si>
  <si>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</si>
  <si>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</si>
  <si>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</si>
  <si>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</si>
  <si>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</si>
  <si>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</si>
  <si>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</si>
  <si>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</si>
  <si>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</si>
  <si>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</si>
  <si>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</si>
  <si>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</si>
  <si>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</si>
  <si>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</si>
  <si>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</si>
  <si>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</si>
  <si>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</si>
  <si>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</si>
  <si>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</si>
  <si>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</si>
  <si>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</si>
  <si>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</si>
  <si>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</si>
  <si>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</si>
  <si>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</si>
  <si>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</si>
  <si>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</si>
  <si>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</si>
  <si>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</si>
  <si>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</si>
  <si>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</si>
  <si>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</si>
  <si>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</si>
  <si>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</si>
  <si>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</si>
  <si>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</si>
  <si>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</si>
  <si>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</si>
  <si>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</si>
  <si>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</si>
  <si>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</si>
  <si>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</si>
  <si>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</si>
  <si>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</si>
  <si>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</si>
  <si>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</si>
  <si>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</si>
  <si>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</si>
  <si>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</si>
  <si>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</si>
  <si>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</si>
  <si>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</si>
  <si>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</si>
  <si>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</si>
  <si>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</si>
  <si>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</si>
  <si>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</si>
  <si>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</si>
  <si>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</si>
  <si>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</si>
  <si>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</si>
  <si>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</si>
  <si>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</si>
  <si>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</si>
  <si>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</si>
  <si>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</si>
  <si>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</si>
  <si>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</si>
  <si>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</si>
  <si>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</si>
  <si>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</si>
  <si>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</si>
  <si>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</si>
  <si>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</si>
  <si>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</si>
  <si>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</si>
  <si>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</si>
  <si>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</si>
  <si>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</si>
  <si>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</si>
  <si>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</si>
  <si>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</si>
  <si>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</si>
  <si>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</si>
  <si>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</si>
  <si>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</si>
  <si>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</si>
  <si>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</si>
  <si>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</si>
  <si>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</si>
  <si>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</si>
  <si>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</si>
  <si>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</si>
  <si>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</si>
  <si>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</si>
  <si>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</si>
  <si>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</si>
  <si>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</si>
  <si>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</si>
  <si>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</si>
  <si>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</si>
  <si>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</si>
  <si>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</si>
  <si>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</si>
  <si>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</si>
  <si>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</si>
  <si>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</si>
  <si>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</si>
  <si>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</si>
  <si>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</si>
  <si>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</si>
  <si>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</si>
  <si>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</si>
  <si>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</si>
  <si>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</si>
  <si>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</si>
  <si>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</si>
  <si>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</si>
  <si>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</si>
  <si>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</si>
  <si>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</si>
  <si>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</si>
  <si>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</si>
  <si>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</si>
  <si>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</si>
  <si>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</si>
  <si>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</si>
  <si>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</si>
  <si>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</si>
  <si>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</si>
  <si>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</si>
  <si>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</si>
  <si>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</si>
  <si>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</si>
  <si>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</si>
  <si>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</si>
  <si>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</si>
  <si>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</si>
  <si>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</si>
  <si>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</si>
  <si>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</si>
  <si>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</si>
  <si>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</si>
  <si>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</si>
  <si>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</si>
  <si>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</si>
  <si>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</si>
  <si>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</si>
  <si>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</si>
  <si>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в 2023 году.</t>
  </si>
  <si>
    <t xml:space="preserve"> </t>
  </si>
  <si>
    <t>к решению XXXX  сессии 4  Созыва Совета</t>
  </si>
  <si>
    <t>от  16 декабря 2022 года №  134</t>
  </si>
  <si>
    <t>Приложение 3</t>
  </si>
  <si>
    <t>(уточнение на 07.09.2023)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</si>
</sst>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  <numFmt numFmtId="195" formatCode="0.0000"/>
    <numFmt numFmtId="196" formatCode="#,##0.000"/>
    <numFmt numFmtId="197" formatCode="0.00000"/>
    <numFmt numFmtId="198" formatCode="0.000000"/>
    <numFmt numFmtId="199" formatCode="#,##0.0000"/>
    <numFmt numFmtId="200" formatCode="#,##0.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8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8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8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8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8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94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9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8" fontId="1" fillId="0" borderId="97" xfId="0" applyNumberFormat="1" applyFont="1" applyBorder="1" applyAlignment="1">
      <alignment horizontal="center" vertical="top"/>
    </xf>
    <xf numFmtId="193" fontId="1" fillId="0" borderId="0" xfId="0" applyNumberFormat="1" applyFont="1" applyAlignment="1">
      <alignment horizontal="center" vertical="center"/>
    </xf>
    <xf numFmtId="188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96" fontId="1" fillId="0" borderId="24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98" xfId="0" applyNumberFormat="1" applyFont="1" applyBorder="1" applyAlignment="1">
      <alignment horizontal="center" vertical="center"/>
    </xf>
    <xf numFmtId="196" fontId="1" fillId="0" borderId="99" xfId="0" applyNumberFormat="1" applyFont="1" applyBorder="1" applyAlignment="1">
      <alignment horizontal="center" vertical="center"/>
    </xf>
    <xf numFmtId="188" fontId="1" fillId="35" borderId="24" xfId="0" applyNumberFormat="1" applyFont="1" applyFill="1" applyBorder="1" applyAlignment="1">
      <alignment horizontal="center" vertical="center"/>
    </xf>
    <xf numFmtId="193" fontId="1" fillId="0" borderId="24" xfId="0" applyNumberFormat="1" applyFont="1" applyBorder="1" applyAlignment="1">
      <alignment horizontal="center" vertical="center"/>
    </xf>
    <xf numFmtId="193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93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8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9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93" fontId="2" fillId="0" borderId="74" xfId="0" applyNumberFormat="1" applyFont="1" applyBorder="1" applyAlignment="1">
      <alignment horizontal="center" vertical="center"/>
    </xf>
    <xf numFmtId="193" fontId="2" fillId="0" borderId="101" xfId="0" applyNumberFormat="1" applyFont="1" applyBorder="1" applyAlignment="1">
      <alignment horizontal="center" vertical="center"/>
    </xf>
    <xf numFmtId="193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93" fontId="1" fillId="0" borderId="111" xfId="0" applyNumberFormat="1" applyFont="1" applyBorder="1" applyAlignment="1">
      <alignment horizontal="center" vertical="center"/>
    </xf>
    <xf numFmtId="193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top"/>
    </xf>
    <xf numFmtId="188" fontId="1" fillId="0" borderId="113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8" xfId="0" applyNumberFormat="1" applyFont="1" applyBorder="1" applyAlignment="1">
      <alignment horizontal="center" vertical="top"/>
    </xf>
    <xf numFmtId="1" fontId="1" fillId="0" borderId="114" xfId="0" applyNumberFormat="1" applyFont="1" applyBorder="1" applyAlignment="1">
      <alignment horizontal="center" vertical="top"/>
    </xf>
    <xf numFmtId="1" fontId="1" fillId="0" borderId="118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196" fontId="1" fillId="0" borderId="112" xfId="0" applyNumberFormat="1" applyFont="1" applyBorder="1" applyAlignment="1">
      <alignment horizontal="center" vertical="center"/>
    </xf>
    <xf numFmtId="196" fontId="1" fillId="0" borderId="115" xfId="0" applyNumberFormat="1" applyFont="1" applyBorder="1" applyAlignment="1">
      <alignment horizontal="center" vertical="center"/>
    </xf>
    <xf numFmtId="196" fontId="1" fillId="0" borderId="111" xfId="0" applyNumberFormat="1" applyFont="1" applyBorder="1" applyAlignment="1">
      <alignment horizontal="center" vertical="center"/>
    </xf>
    <xf numFmtId="4" fontId="1" fillId="0" borderId="111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5" fillId="0" borderId="113" xfId="0" applyNumberFormat="1" applyFont="1" applyBorder="1" applyAlignment="1">
      <alignment horizontal="center" vertical="center"/>
    </xf>
    <xf numFmtId="1" fontId="45" fillId="0" borderId="114" xfId="0" applyNumberFormat="1" applyFont="1" applyBorder="1" applyAlignment="1">
      <alignment horizontal="center" vertical="center"/>
    </xf>
    <xf numFmtId="194" fontId="1" fillId="0" borderId="113" xfId="0" applyNumberFormat="1" applyFont="1" applyBorder="1" applyAlignment="1">
      <alignment horizontal="center" vertical="center"/>
    </xf>
    <xf numFmtId="194" fontId="1" fillId="0" borderId="115" xfId="0" applyNumberFormat="1" applyFont="1" applyBorder="1" applyAlignment="1">
      <alignment horizontal="center" vertical="center"/>
    </xf>
    <xf numFmtId="194" fontId="1" fillId="0" borderId="111" xfId="0" applyNumberFormat="1" applyFont="1" applyBorder="1" applyAlignment="1">
      <alignment horizontal="center" vertical="center"/>
    </xf>
    <xf numFmtId="194" fontId="1" fillId="0" borderId="112" xfId="0" applyNumberFormat="1" applyFont="1" applyBorder="1" applyAlignment="1">
      <alignment horizontal="center" vertical="center"/>
    </xf>
    <xf numFmtId="197" fontId="1" fillId="0" borderId="113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/>
    </xf>
    <xf numFmtId="0" fontId="1" fillId="0" borderId="18" xfId="0" applyFont="1" applyBorder="1" applyAlignment="1">
      <alignment/>
    </xf>
    <xf numFmtId="193" fontId="1" fillId="0" borderId="125" xfId="0" applyNumberFormat="1" applyFont="1" applyBorder="1" applyAlignment="1">
      <alignment horizontal="center" vertical="center"/>
    </xf>
    <xf numFmtId="193" fontId="1" fillId="0" borderId="1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7" xfId="0" applyNumberFormat="1" applyFont="1" applyBorder="1" applyAlignment="1">
      <alignment horizontal="center" vertical="center"/>
    </xf>
    <xf numFmtId="1" fontId="1" fillId="0" borderId="12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8" fontId="1" fillId="0" borderId="129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vertical="top" wrapText="1"/>
    </xf>
    <xf numFmtId="188" fontId="1" fillId="0" borderId="13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93" fontId="1" fillId="0" borderId="132" xfId="0" applyNumberFormat="1" applyFont="1" applyBorder="1" applyAlignment="1">
      <alignment horizontal="center" vertical="center"/>
    </xf>
    <xf numFmtId="193" fontId="1" fillId="0" borderId="127" xfId="0" applyNumberFormat="1" applyFont="1" applyBorder="1" applyAlignment="1">
      <alignment horizontal="center" vertical="center"/>
    </xf>
    <xf numFmtId="193" fontId="1" fillId="0" borderId="133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top"/>
    </xf>
    <xf numFmtId="193" fontId="1" fillId="0" borderId="134" xfId="0" applyNumberFormat="1" applyFont="1" applyBorder="1" applyAlignment="1">
      <alignment horizontal="center" vertical="top"/>
    </xf>
    <xf numFmtId="188" fontId="1" fillId="0" borderId="134" xfId="0" applyNumberFormat="1" applyFont="1" applyBorder="1" applyAlignment="1">
      <alignment horizontal="center" vertical="center"/>
    </xf>
    <xf numFmtId="1" fontId="1" fillId="0" borderId="133" xfId="0" applyNumberFormat="1" applyFont="1" applyBorder="1" applyAlignment="1">
      <alignment horizontal="center" vertical="center"/>
    </xf>
    <xf numFmtId="1" fontId="1" fillId="0" borderId="126" xfId="0" applyNumberFormat="1" applyFont="1" applyBorder="1" applyAlignment="1">
      <alignment horizontal="center" vertical="center"/>
    </xf>
    <xf numFmtId="0" fontId="1" fillId="0" borderId="122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8" fontId="1" fillId="0" borderId="127" xfId="0" applyNumberFormat="1" applyFont="1" applyBorder="1" applyAlignment="1">
      <alignment horizontal="center" vertical="center"/>
    </xf>
    <xf numFmtId="188" fontId="1" fillId="0" borderId="133" xfId="0" applyNumberFormat="1" applyFont="1" applyBorder="1" applyAlignment="1">
      <alignment horizontal="center" vertical="center"/>
    </xf>
    <xf numFmtId="188" fontId="1" fillId="0" borderId="135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7" xfId="0" applyFont="1" applyBorder="1" applyAlignment="1">
      <alignment horizontal="center" vertical="top"/>
    </xf>
    <xf numFmtId="0" fontId="1" fillId="0" borderId="137" xfId="0" applyFont="1" applyBorder="1" applyAlignment="1">
      <alignment horizontal="center"/>
    </xf>
    <xf numFmtId="0" fontId="1" fillId="0" borderId="123" xfId="0" applyFont="1" applyBorder="1" applyAlignment="1">
      <alignment horizontal="center" vertical="top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188" fontId="1" fillId="0" borderId="141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8" fontId="1" fillId="0" borderId="142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1" xfId="0" applyNumberFormat="1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8" fontId="1" fillId="0" borderId="125" xfId="0" applyNumberFormat="1" applyFont="1" applyBorder="1" applyAlignment="1">
      <alignment horizontal="center" vertical="center"/>
    </xf>
    <xf numFmtId="188" fontId="1" fillId="0" borderId="125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8" fontId="1" fillId="0" borderId="63" xfId="0" applyNumberFormat="1" applyFont="1" applyBorder="1" applyAlignment="1">
      <alignment horizontal="center" vertical="top"/>
    </xf>
    <xf numFmtId="1" fontId="1" fillId="0" borderId="14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8" fontId="1" fillId="0" borderId="131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8" fontId="1" fillId="0" borderId="97" xfId="0" applyNumberFormat="1" applyFont="1" applyBorder="1" applyAlignment="1">
      <alignment horizontal="center" vertical="center"/>
    </xf>
    <xf numFmtId="188" fontId="1" fillId="0" borderId="129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193" fontId="1" fillId="0" borderId="63" xfId="0" applyNumberFormat="1" applyFont="1" applyBorder="1" applyAlignment="1">
      <alignment horizontal="center" vertical="center"/>
    </xf>
    <xf numFmtId="193" fontId="1" fillId="0" borderId="145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center"/>
    </xf>
    <xf numFmtId="3" fontId="1" fillId="0" borderId="1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93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96" fontId="1" fillId="0" borderId="61" xfId="0" applyNumberFormat="1" applyFont="1" applyBorder="1" applyAlignment="1">
      <alignment horizontal="center" vertical="center"/>
    </xf>
    <xf numFmtId="196" fontId="1" fillId="0" borderId="14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96" fontId="1" fillId="0" borderId="146" xfId="0" applyNumberFormat="1" applyFont="1" applyBorder="1" applyAlignment="1">
      <alignment horizontal="center" vertical="center"/>
    </xf>
    <xf numFmtId="4" fontId="1" fillId="0" borderId="14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8" fontId="1" fillId="0" borderId="145" xfId="0" applyNumberFormat="1" applyFont="1" applyBorder="1" applyAlignment="1">
      <alignment horizontal="center" vertical="center"/>
    </xf>
    <xf numFmtId="194" fontId="1" fillId="0" borderId="63" xfId="0" applyNumberFormat="1" applyFont="1" applyBorder="1" applyAlignment="1">
      <alignment horizontal="center" vertical="center"/>
    </xf>
    <xf numFmtId="194" fontId="1" fillId="0" borderId="145" xfId="0" applyNumberFormat="1" applyFont="1" applyBorder="1" applyAlignment="1">
      <alignment horizontal="center" vertical="center"/>
    </xf>
    <xf numFmtId="194" fontId="1" fillId="0" borderId="146" xfId="0" applyNumberFormat="1" applyFont="1" applyBorder="1" applyAlignment="1">
      <alignment horizontal="center" vertical="center"/>
    </xf>
    <xf numFmtId="194" fontId="1" fillId="0" borderId="14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197" fontId="1" fillId="0" borderId="125" xfId="0" applyNumberFormat="1" applyFont="1" applyBorder="1" applyAlignment="1">
      <alignment horizontal="center" vertical="center"/>
    </xf>
    <xf numFmtId="197" fontId="1" fillId="0" borderId="6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1" fontId="1" fillId="0" borderId="146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6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8" fontId="1" fillId="33" borderId="1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8" fontId="1" fillId="0" borderId="118" xfId="0" applyNumberFormat="1" applyFont="1" applyBorder="1" applyAlignment="1">
      <alignment horizontal="center" vertical="center"/>
    </xf>
    <xf numFmtId="2" fontId="1" fillId="0" borderId="118" xfId="0" applyNumberFormat="1" applyFont="1" applyBorder="1" applyAlignment="1">
      <alignment horizontal="center" vertical="center"/>
    </xf>
    <xf numFmtId="2" fontId="1" fillId="0" borderId="114" xfId="0" applyNumberFormat="1" applyFont="1" applyBorder="1" applyAlignment="1">
      <alignment horizontal="center" vertical="center"/>
    </xf>
    <xf numFmtId="2" fontId="1" fillId="0" borderId="129" xfId="0" applyNumberFormat="1" applyFont="1" applyBorder="1" applyAlignment="1">
      <alignment horizontal="center" vertical="center"/>
    </xf>
    <xf numFmtId="2" fontId="1" fillId="0" borderId="131" xfId="0" applyNumberFormat="1" applyFont="1" applyBorder="1" applyAlignment="1">
      <alignment horizontal="center" vertical="center"/>
    </xf>
    <xf numFmtId="196" fontId="1" fillId="0" borderId="148" xfId="0" applyNumberFormat="1" applyFont="1" applyBorder="1" applyAlignment="1">
      <alignment horizontal="center" vertical="center"/>
    </xf>
    <xf numFmtId="4" fontId="1" fillId="0" borderId="14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30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30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0" xfId="53" applyFont="1" applyBorder="1" applyAlignment="1">
      <alignment horizontal="left" vertical="top" wrapText="1"/>
      <protection/>
    </xf>
    <xf numFmtId="0" fontId="1" fillId="0" borderId="151" xfId="53" applyFont="1" applyBorder="1" applyAlignment="1">
      <alignment horizontal="left" vertical="top" wrapText="1"/>
      <protection/>
    </xf>
    <xf numFmtId="0" fontId="1" fillId="0" borderId="130" xfId="53" applyFont="1" applyBorder="1" applyAlignment="1">
      <alignment horizontal="left" vertical="top" wrapText="1"/>
      <protection/>
    </xf>
    <xf numFmtId="0" fontId="1" fillId="0" borderId="152" xfId="0" applyFont="1" applyBorder="1" applyAlignment="1">
      <alignment vertical="top" wrapText="1"/>
    </xf>
    <xf numFmtId="0" fontId="1" fillId="0" borderId="15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top" wrapText="1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8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27" xfId="0" applyFont="1" applyBorder="1" applyAlignment="1">
      <alignment wrapText="1"/>
    </xf>
    <xf numFmtId="0" fontId="1" fillId="0" borderId="19" xfId="53" applyFont="1" applyBorder="1" applyAlignment="1">
      <alignment horizontal="left" vertical="top" wrapText="1"/>
      <protection/>
    </xf>
    <xf numFmtId="0" fontId="1" fillId="0" borderId="19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1" fillId="0" borderId="74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32" xfId="0" applyFont="1" applyBorder="1" applyAlignment="1">
      <alignment wrapText="1"/>
    </xf>
    <xf numFmtId="0" fontId="8" fillId="0" borderId="74" xfId="0" applyFont="1" applyBorder="1" applyAlignment="1">
      <alignment horizontal="center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1">
      <selection activeCell="G33" sqref="G33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5" width="9.140625" style="1" hidden="1" customWidth="1"/>
    <col min="16" max="16384" width="9.140625" style="1" customWidth="1"/>
  </cols>
  <sheetData>
    <row r="1" spans="4:6" ht="18" customHeight="1">
      <c r="D1" s="11" t="s">
        <v>193</v>
      </c>
      <c r="F1" s="12"/>
    </row>
    <row r="2" spans="2:4" ht="12" customHeight="1">
      <c r="B2" s="1" t="s">
        <v>190</v>
      </c>
      <c r="D2" s="11" t="s">
        <v>191</v>
      </c>
    </row>
    <row r="3" ht="11.25" customHeight="1">
      <c r="D3" s="11" t="s">
        <v>71</v>
      </c>
    </row>
    <row r="4" ht="11.25" customHeight="1">
      <c r="D4" s="11" t="s">
        <v>192</v>
      </c>
    </row>
    <row r="5" ht="12.75" customHeight="1" hidden="1">
      <c r="C5" s="246" t="s">
        <v>172</v>
      </c>
    </row>
    <row r="6" ht="9.75" customHeight="1">
      <c r="C6" s="6"/>
    </row>
    <row r="7" spans="1:15" ht="12">
      <c r="A7" s="436" t="s">
        <v>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04"/>
      <c r="M7" s="404"/>
      <c r="N7" s="404"/>
      <c r="O7" s="404"/>
    </row>
    <row r="8" spans="1:15" ht="12">
      <c r="A8" s="436" t="s">
        <v>189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04"/>
      <c r="M8" s="404"/>
      <c r="N8" s="404"/>
      <c r="O8" s="404"/>
    </row>
    <row r="9" spans="3:6" ht="12.75" thickBot="1">
      <c r="C9" s="438" t="s">
        <v>194</v>
      </c>
      <c r="D9" s="439"/>
      <c r="E9" s="439"/>
      <c r="F9" s="439"/>
    </row>
    <row r="10" spans="1:15" s="2" customFormat="1" ht="10.5" customHeight="1" thickBot="1">
      <c r="A10" s="430" t="s">
        <v>9</v>
      </c>
      <c r="B10" s="123" t="s">
        <v>0</v>
      </c>
      <c r="C10" s="432" t="s">
        <v>1</v>
      </c>
      <c r="D10" s="432"/>
      <c r="E10" s="432"/>
      <c r="F10" s="432"/>
      <c r="G10" s="432"/>
      <c r="H10" s="432"/>
      <c r="I10" s="432"/>
      <c r="J10" s="432"/>
      <c r="K10" s="433" t="s">
        <v>2</v>
      </c>
      <c r="L10" s="435" t="s">
        <v>4</v>
      </c>
      <c r="M10" s="435"/>
      <c r="N10" s="435"/>
      <c r="O10" s="435"/>
    </row>
    <row r="11" spans="1:15" s="2" customFormat="1" ht="45" customHeight="1" thickBot="1">
      <c r="A11" s="431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34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304" t="s">
        <v>41</v>
      </c>
      <c r="B13" s="310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411">
        <f>K14+K31+K37+K55+K99+K102+K52+K127</f>
        <v>6955</v>
      </c>
      <c r="L13" s="260">
        <f>L14+L31+L37+L55+L99+L102+L52+L127</f>
        <v>6955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305" t="s">
        <v>10</v>
      </c>
      <c r="B14" s="311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12">
        <f>K16+K21+K29+K30</f>
        <v>2672</v>
      </c>
      <c r="L14" s="261">
        <f>L16+L21+L29+L30</f>
        <v>2672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305" t="s">
        <v>12</v>
      </c>
      <c r="B15" s="311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3">
        <f>K16+K21+K29+K30</f>
        <v>2672</v>
      </c>
      <c r="L15" s="261">
        <f>L16+L21+L29+L30</f>
        <v>2672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12" t="s">
        <v>179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129">
        <f>SUM(L16:O16)</f>
        <v>2649</v>
      </c>
      <c r="L16" s="262">
        <v>2649</v>
      </c>
      <c r="M16" s="30"/>
      <c r="N16" s="39"/>
      <c r="O16" s="32"/>
    </row>
    <row r="17" spans="1:15" ht="12.75" customHeight="1">
      <c r="A17" s="133"/>
      <c r="B17" s="412"/>
      <c r="C17" s="34"/>
      <c r="D17" s="4"/>
      <c r="E17" s="34"/>
      <c r="F17" s="4"/>
      <c r="G17" s="34"/>
      <c r="H17" s="4"/>
      <c r="I17" s="34"/>
      <c r="J17" s="4"/>
      <c r="K17" s="315"/>
      <c r="L17" s="263"/>
      <c r="M17" s="35"/>
      <c r="N17" s="5"/>
      <c r="O17" s="37"/>
    </row>
    <row r="18" spans="1:15" ht="12.75" customHeight="1">
      <c r="A18" s="133"/>
      <c r="B18" s="412"/>
      <c r="C18" s="34"/>
      <c r="D18" s="4"/>
      <c r="E18" s="34"/>
      <c r="F18" s="4"/>
      <c r="G18" s="34"/>
      <c r="H18" s="4"/>
      <c r="I18" s="34"/>
      <c r="J18" s="4"/>
      <c r="K18" s="315"/>
      <c r="L18" s="263"/>
      <c r="M18" s="35"/>
      <c r="N18" s="5"/>
      <c r="O18" s="37"/>
    </row>
    <row r="19" spans="1:15" ht="10.5">
      <c r="A19" s="133"/>
      <c r="B19" s="412"/>
      <c r="C19" s="34"/>
      <c r="D19" s="4"/>
      <c r="E19" s="34"/>
      <c r="F19" s="4"/>
      <c r="G19" s="34"/>
      <c r="H19" s="4"/>
      <c r="I19" s="34"/>
      <c r="J19" s="4"/>
      <c r="K19" s="315"/>
      <c r="L19" s="263"/>
      <c r="M19" s="35"/>
      <c r="N19" s="5"/>
      <c r="O19" s="37"/>
    </row>
    <row r="20" spans="1:15" ht="12" customHeight="1">
      <c r="A20" s="306"/>
      <c r="B20" s="412"/>
      <c r="C20" s="117"/>
      <c r="D20" s="116"/>
      <c r="E20" s="117"/>
      <c r="F20" s="116"/>
      <c r="G20" s="117"/>
      <c r="H20" s="116"/>
      <c r="I20" s="117"/>
      <c r="J20" s="116"/>
      <c r="K20" s="316"/>
      <c r="L20" s="264"/>
      <c r="M20" s="169"/>
      <c r="N20" s="170"/>
      <c r="O20" s="185"/>
    </row>
    <row r="21" spans="1:15" ht="12.75" customHeight="1">
      <c r="A21" s="133"/>
      <c r="B21" s="414" t="s">
        <v>188</v>
      </c>
      <c r="C21" s="34">
        <v>182</v>
      </c>
      <c r="D21" s="4">
        <v>1</v>
      </c>
      <c r="E21" s="34" t="s">
        <v>23</v>
      </c>
      <c r="F21" s="4" t="s">
        <v>24</v>
      </c>
      <c r="G21" s="154" t="s">
        <v>25</v>
      </c>
      <c r="H21" s="4" t="s">
        <v>23</v>
      </c>
      <c r="I21" s="34" t="s">
        <v>22</v>
      </c>
      <c r="J21" s="4">
        <v>110</v>
      </c>
      <c r="K21" s="315">
        <f>SUM(L21:O21)</f>
        <v>19</v>
      </c>
      <c r="L21" s="263">
        <v>19</v>
      </c>
      <c r="M21" s="35"/>
      <c r="N21" s="5"/>
      <c r="O21" s="37"/>
    </row>
    <row r="22" spans="1:15" ht="10.5">
      <c r="A22" s="133"/>
      <c r="B22" s="414"/>
      <c r="C22" s="34"/>
      <c r="D22" s="4"/>
      <c r="E22" s="34"/>
      <c r="F22" s="4"/>
      <c r="G22" s="34"/>
      <c r="H22" s="4"/>
      <c r="I22" s="34"/>
      <c r="J22" s="4"/>
      <c r="K22" s="315"/>
      <c r="L22" s="263"/>
      <c r="M22" s="35"/>
      <c r="N22" s="5"/>
      <c r="O22" s="37"/>
    </row>
    <row r="23" spans="1:15" ht="10.5">
      <c r="A23" s="133"/>
      <c r="B23" s="414"/>
      <c r="C23" s="34"/>
      <c r="D23" s="4"/>
      <c r="E23" s="34"/>
      <c r="F23" s="4"/>
      <c r="G23" s="34"/>
      <c r="H23" s="4"/>
      <c r="I23" s="34"/>
      <c r="J23" s="4"/>
      <c r="K23" s="315"/>
      <c r="L23" s="263"/>
      <c r="M23" s="35"/>
      <c r="N23" s="5"/>
      <c r="O23" s="37"/>
    </row>
    <row r="24" spans="1:15" ht="10.5">
      <c r="A24" s="133"/>
      <c r="B24" s="414"/>
      <c r="C24" s="34"/>
      <c r="D24" s="4"/>
      <c r="E24" s="34"/>
      <c r="F24" s="4"/>
      <c r="G24" s="34"/>
      <c r="H24" s="4"/>
      <c r="I24" s="34"/>
      <c r="J24" s="4"/>
      <c r="K24" s="315"/>
      <c r="L24" s="263"/>
      <c r="M24" s="35"/>
      <c r="N24" s="5"/>
      <c r="O24" s="37"/>
    </row>
    <row r="25" spans="1:15" ht="10.5">
      <c r="A25" s="133"/>
      <c r="B25" s="414"/>
      <c r="C25" s="34"/>
      <c r="D25" s="4"/>
      <c r="E25" s="34"/>
      <c r="F25" s="4"/>
      <c r="G25" s="34"/>
      <c r="H25" s="4"/>
      <c r="I25" s="34"/>
      <c r="J25" s="4"/>
      <c r="K25" s="315"/>
      <c r="L25" s="263"/>
      <c r="M25" s="35"/>
      <c r="N25" s="5"/>
      <c r="O25" s="37"/>
    </row>
    <row r="26" spans="1:15" ht="10.5">
      <c r="A26" s="133"/>
      <c r="B26" s="414"/>
      <c r="C26" s="34"/>
      <c r="D26" s="4"/>
      <c r="E26" s="34"/>
      <c r="F26" s="4"/>
      <c r="G26" s="34"/>
      <c r="H26" s="4"/>
      <c r="I26" s="34"/>
      <c r="J26" s="4"/>
      <c r="K26" s="315"/>
      <c r="L26" s="263"/>
      <c r="M26" s="35"/>
      <c r="N26" s="5"/>
      <c r="O26" s="37"/>
    </row>
    <row r="27" spans="1:15" ht="10.5">
      <c r="A27" s="133"/>
      <c r="B27" s="414"/>
      <c r="C27" s="34"/>
      <c r="D27" s="4"/>
      <c r="E27" s="34"/>
      <c r="F27" s="4"/>
      <c r="G27" s="34"/>
      <c r="H27" s="4"/>
      <c r="I27" s="34"/>
      <c r="J27" s="4"/>
      <c r="K27" s="315"/>
      <c r="L27" s="263"/>
      <c r="M27" s="35"/>
      <c r="N27" s="5"/>
      <c r="O27" s="37"/>
    </row>
    <row r="28" spans="1:15" ht="10.5">
      <c r="A28" s="133"/>
      <c r="B28" s="414"/>
      <c r="C28" s="34"/>
      <c r="D28" s="4"/>
      <c r="E28" s="34"/>
      <c r="F28" s="4"/>
      <c r="G28" s="34"/>
      <c r="H28" s="4"/>
      <c r="I28" s="34"/>
      <c r="J28" s="4"/>
      <c r="K28" s="315"/>
      <c r="L28" s="264"/>
      <c r="M28" s="35"/>
      <c r="N28" s="5"/>
      <c r="O28" s="37"/>
    </row>
    <row r="29" spans="1:15" ht="42">
      <c r="A29" s="133"/>
      <c r="B29" s="314" t="s">
        <v>180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18">
        <f>SUM(L29:O29)</f>
        <v>4</v>
      </c>
      <c r="L29" s="264">
        <v>4</v>
      </c>
      <c r="M29" s="35"/>
      <c r="N29" s="5"/>
      <c r="O29" s="37"/>
    </row>
    <row r="30" spans="1:15" ht="79.5" customHeight="1" hidden="1">
      <c r="A30" s="133"/>
      <c r="B30" s="314" t="s">
        <v>181</v>
      </c>
      <c r="C30" s="29">
        <v>182</v>
      </c>
      <c r="D30" s="38">
        <v>1</v>
      </c>
      <c r="E30" s="29" t="s">
        <v>23</v>
      </c>
      <c r="F30" s="38" t="s">
        <v>24</v>
      </c>
      <c r="G30" s="154" t="s">
        <v>138</v>
      </c>
      <c r="H30" s="38" t="s">
        <v>23</v>
      </c>
      <c r="I30" s="29" t="s">
        <v>22</v>
      </c>
      <c r="J30" s="255">
        <v>110</v>
      </c>
      <c r="K30" s="318">
        <f>SUM(L30:O30)</f>
        <v>0</v>
      </c>
      <c r="L30" s="281">
        <v>0</v>
      </c>
      <c r="M30" s="35"/>
      <c r="N30" s="5"/>
      <c r="O30" s="37"/>
    </row>
    <row r="31" spans="1:15" ht="41.25" customHeight="1">
      <c r="A31" s="307" t="s">
        <v>26</v>
      </c>
      <c r="B31" s="319" t="s">
        <v>139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409">
        <f>K32</f>
        <v>707</v>
      </c>
      <c r="L31" s="407">
        <f>L32</f>
        <v>707</v>
      </c>
      <c r="M31" s="169"/>
      <c r="N31" s="170"/>
      <c r="O31" s="185"/>
    </row>
    <row r="32" spans="1:15" ht="30.75" customHeight="1">
      <c r="A32" s="307" t="s">
        <v>27</v>
      </c>
      <c r="B32" s="321" t="s">
        <v>140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408">
        <f>SUM(L32:O32)</f>
        <v>707</v>
      </c>
      <c r="L32" s="407">
        <f>L33+L34+L35+L36</f>
        <v>707</v>
      </c>
      <c r="M32" s="169"/>
      <c r="N32" s="170"/>
      <c r="O32" s="185"/>
    </row>
    <row r="33" spans="1:15" ht="71.25" customHeight="1">
      <c r="A33" s="133"/>
      <c r="B33" s="322" t="s">
        <v>142</v>
      </c>
      <c r="C33" s="144">
        <v>182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318">
        <f>SUM(L33:O33)</f>
        <v>363.8</v>
      </c>
      <c r="L33" s="405">
        <v>363.8</v>
      </c>
      <c r="M33" s="177"/>
      <c r="N33" s="178"/>
      <c r="O33" s="189"/>
    </row>
    <row r="34" spans="1:15" ht="81.75" customHeight="1">
      <c r="A34" s="133"/>
      <c r="B34" s="317" t="s">
        <v>143</v>
      </c>
      <c r="C34" s="144">
        <v>182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408">
        <f>SUM(L34:O34)</f>
        <v>1.9</v>
      </c>
      <c r="L34" s="406">
        <v>1.9</v>
      </c>
      <c r="M34" s="177"/>
      <c r="N34" s="178"/>
      <c r="O34" s="189"/>
    </row>
    <row r="35" spans="1:15" ht="71.25" customHeight="1">
      <c r="A35" s="133"/>
      <c r="B35" s="317" t="s">
        <v>144</v>
      </c>
      <c r="C35" s="144">
        <v>182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318">
        <f>SUM(L35:O35)</f>
        <v>392.7</v>
      </c>
      <c r="L35" s="405">
        <v>392.7</v>
      </c>
      <c r="M35" s="177"/>
      <c r="N35" s="178"/>
      <c r="O35" s="189"/>
    </row>
    <row r="36" spans="1:15" ht="67.5" customHeight="1">
      <c r="A36" s="133"/>
      <c r="B36" s="317" t="s">
        <v>145</v>
      </c>
      <c r="C36" s="144">
        <v>182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408">
        <f>SUM(L36:O36)</f>
        <v>-51.4</v>
      </c>
      <c r="L36" s="270">
        <v>-51.4</v>
      </c>
      <c r="M36" s="35"/>
      <c r="N36" s="5"/>
      <c r="O36" s="37"/>
    </row>
    <row r="37" spans="1:15" ht="10.5">
      <c r="A37" s="305" t="s">
        <v>34</v>
      </c>
      <c r="B37" s="311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12">
        <f>K38+K43</f>
        <v>1590</v>
      </c>
      <c r="L37" s="265">
        <f>L38+L43</f>
        <v>1590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305" t="s">
        <v>36</v>
      </c>
      <c r="B38" s="311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12">
        <f>K39</f>
        <v>550</v>
      </c>
      <c r="L38" s="265">
        <f>L39</f>
        <v>550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14" t="s">
        <v>157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3">
        <f>SUM(L39:O39)</f>
        <v>550</v>
      </c>
      <c r="L39" s="266">
        <v>550</v>
      </c>
      <c r="M39" s="30"/>
      <c r="N39" s="39"/>
      <c r="O39" s="32"/>
    </row>
    <row r="40" spans="1:15" ht="10.5">
      <c r="A40" s="133"/>
      <c r="B40" s="414"/>
      <c r="C40" s="34"/>
      <c r="D40" s="4"/>
      <c r="E40" s="34"/>
      <c r="F40" s="4"/>
      <c r="G40" s="34"/>
      <c r="H40" s="4"/>
      <c r="I40" s="34"/>
      <c r="J40" s="4"/>
      <c r="K40" s="324"/>
      <c r="L40" s="263"/>
      <c r="M40" s="35"/>
      <c r="N40" s="5"/>
      <c r="O40" s="37"/>
    </row>
    <row r="41" spans="1:15" ht="10.5">
      <c r="A41" s="133"/>
      <c r="B41" s="414"/>
      <c r="C41" s="34"/>
      <c r="D41" s="4"/>
      <c r="E41" s="34"/>
      <c r="F41" s="4"/>
      <c r="G41" s="34"/>
      <c r="H41" s="4"/>
      <c r="I41" s="34"/>
      <c r="J41" s="4"/>
      <c r="K41" s="324"/>
      <c r="L41" s="263"/>
      <c r="M41" s="35"/>
      <c r="N41" s="5"/>
      <c r="O41" s="37"/>
    </row>
    <row r="42" spans="1:15" ht="10.5">
      <c r="A42" s="132"/>
      <c r="B42" s="414"/>
      <c r="C42" s="43"/>
      <c r="D42" s="44"/>
      <c r="E42" s="43"/>
      <c r="F42" s="44"/>
      <c r="G42" s="43"/>
      <c r="H42" s="44"/>
      <c r="I42" s="43"/>
      <c r="J42" s="44"/>
      <c r="K42" s="325"/>
      <c r="L42" s="267"/>
      <c r="M42" s="62"/>
      <c r="N42" s="45"/>
      <c r="O42" s="47"/>
    </row>
    <row r="43" spans="1:15" ht="11.25" customHeight="1">
      <c r="A43" s="305" t="s">
        <v>141</v>
      </c>
      <c r="B43" s="311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12">
        <f>K44+K48</f>
        <v>1040</v>
      </c>
      <c r="L43" s="265">
        <f>L44+L48</f>
        <v>1040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14" t="s">
        <v>153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26">
        <f>K45</f>
        <v>975</v>
      </c>
      <c r="L44" s="268">
        <f>L45</f>
        <v>975</v>
      </c>
      <c r="M44" s="258"/>
      <c r="N44" s="51"/>
      <c r="O44" s="52"/>
    </row>
    <row r="45" spans="1:15" s="10" customFormat="1" ht="31.5">
      <c r="A45" s="254"/>
      <c r="B45" s="314" t="s">
        <v>152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151</v>
      </c>
      <c r="H45" s="50">
        <v>13</v>
      </c>
      <c r="I45" s="50" t="s">
        <v>22</v>
      </c>
      <c r="J45" s="50">
        <v>110</v>
      </c>
      <c r="K45" s="327">
        <f>SUM(L45:O45)</f>
        <v>975</v>
      </c>
      <c r="L45" s="268">
        <v>975</v>
      </c>
      <c r="M45" s="258"/>
      <c r="N45" s="51"/>
      <c r="O45" s="52"/>
    </row>
    <row r="46" spans="1:15" ht="9" customHeight="1">
      <c r="A46" s="131"/>
      <c r="B46" s="414" t="s">
        <v>156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138</v>
      </c>
      <c r="H46" s="29" t="s">
        <v>21</v>
      </c>
      <c r="I46" s="29" t="s">
        <v>22</v>
      </c>
      <c r="J46" s="29">
        <v>110</v>
      </c>
      <c r="K46" s="124">
        <f>K48</f>
        <v>65</v>
      </c>
      <c r="L46" s="266">
        <f>L48</f>
        <v>65</v>
      </c>
      <c r="M46" s="30">
        <f>M48</f>
        <v>0</v>
      </c>
      <c r="N46" s="31">
        <f>N48</f>
        <v>0</v>
      </c>
      <c r="O46" s="32">
        <f>O48</f>
        <v>0</v>
      </c>
    </row>
    <row r="47" spans="1:15" ht="10.5">
      <c r="A47" s="133"/>
      <c r="B47" s="414"/>
      <c r="C47" s="34"/>
      <c r="D47" s="34"/>
      <c r="E47" s="34"/>
      <c r="F47" s="34"/>
      <c r="G47" s="34"/>
      <c r="H47" s="34"/>
      <c r="I47" s="34"/>
      <c r="J47" s="34"/>
      <c r="K47" s="315"/>
      <c r="L47" s="263"/>
      <c r="M47" s="35"/>
      <c r="N47" s="36"/>
      <c r="O47" s="37"/>
    </row>
    <row r="48" spans="1:15" ht="11.25" customHeight="1">
      <c r="A48" s="131"/>
      <c r="B48" s="414" t="s">
        <v>155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154</v>
      </c>
      <c r="H48" s="29">
        <v>13</v>
      </c>
      <c r="I48" s="29" t="s">
        <v>22</v>
      </c>
      <c r="J48" s="29">
        <v>110</v>
      </c>
      <c r="K48" s="328">
        <f>SUM(L48:O48)</f>
        <v>65</v>
      </c>
      <c r="L48" s="266">
        <v>65</v>
      </c>
      <c r="M48" s="30"/>
      <c r="N48" s="31"/>
      <c r="O48" s="32"/>
    </row>
    <row r="49" spans="1:15" ht="9.75" customHeight="1">
      <c r="A49" s="133"/>
      <c r="B49" s="414"/>
      <c r="C49" s="34"/>
      <c r="D49" s="34"/>
      <c r="E49" s="34"/>
      <c r="F49" s="34"/>
      <c r="G49" s="34"/>
      <c r="H49" s="34"/>
      <c r="I49" s="34"/>
      <c r="J49" s="34"/>
      <c r="K49" s="315"/>
      <c r="L49" s="263"/>
      <c r="M49" s="35"/>
      <c r="N49" s="36"/>
      <c r="O49" s="37"/>
    </row>
    <row r="50" spans="1:15" ht="10.5">
      <c r="A50" s="133"/>
      <c r="B50" s="414"/>
      <c r="C50" s="34"/>
      <c r="D50" s="34"/>
      <c r="E50" s="34"/>
      <c r="F50" s="34"/>
      <c r="G50" s="34"/>
      <c r="H50" s="34"/>
      <c r="I50" s="34"/>
      <c r="J50" s="34"/>
      <c r="K50" s="315"/>
      <c r="L50" s="263"/>
      <c r="M50" s="35"/>
      <c r="N50" s="36"/>
      <c r="O50" s="37"/>
    </row>
    <row r="51" spans="1:15" ht="10.5">
      <c r="A51" s="132"/>
      <c r="B51" s="414"/>
      <c r="C51" s="34"/>
      <c r="D51" s="34"/>
      <c r="E51" s="34"/>
      <c r="F51" s="34"/>
      <c r="G51" s="34"/>
      <c r="H51" s="34"/>
      <c r="I51" s="34"/>
      <c r="J51" s="34"/>
      <c r="K51" s="329"/>
      <c r="L51" s="263"/>
      <c r="M51" s="35"/>
      <c r="N51" s="36"/>
      <c r="O51" s="37"/>
    </row>
    <row r="52" spans="1:15" ht="10.5" hidden="1">
      <c r="A52" s="305" t="s">
        <v>34</v>
      </c>
      <c r="B52" s="311" t="s">
        <v>99</v>
      </c>
      <c r="C52" s="23" t="s">
        <v>20</v>
      </c>
      <c r="D52" s="23">
        <v>1</v>
      </c>
      <c r="E52" s="23" t="s">
        <v>100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30">
        <f>K53</f>
        <v>0</v>
      </c>
      <c r="L52" s="263">
        <f>L53</f>
        <v>0</v>
      </c>
      <c r="M52" s="35"/>
      <c r="N52" s="36"/>
      <c r="O52" s="37"/>
    </row>
    <row r="53" spans="1:15" ht="31.5" hidden="1">
      <c r="A53" s="308" t="s">
        <v>36</v>
      </c>
      <c r="B53" s="331" t="s">
        <v>101</v>
      </c>
      <c r="C53" s="49">
        <v>304</v>
      </c>
      <c r="D53" s="49">
        <v>1</v>
      </c>
      <c r="E53" s="49" t="s">
        <v>100</v>
      </c>
      <c r="F53" s="49" t="s">
        <v>91</v>
      </c>
      <c r="G53" s="49" t="s">
        <v>20</v>
      </c>
      <c r="H53" s="49" t="s">
        <v>23</v>
      </c>
      <c r="I53" s="49" t="s">
        <v>22</v>
      </c>
      <c r="J53" s="49" t="s">
        <v>102</v>
      </c>
      <c r="K53" s="332">
        <f>K54</f>
        <v>0</v>
      </c>
      <c r="L53" s="263">
        <f>L54</f>
        <v>0</v>
      </c>
      <c r="M53" s="35"/>
      <c r="N53" s="36"/>
      <c r="O53" s="37"/>
    </row>
    <row r="54" spans="1:15" ht="63" hidden="1">
      <c r="A54" s="133"/>
      <c r="B54" s="333" t="s">
        <v>103</v>
      </c>
      <c r="C54" s="49">
        <v>304</v>
      </c>
      <c r="D54" s="49">
        <v>1</v>
      </c>
      <c r="E54" s="49" t="s">
        <v>100</v>
      </c>
      <c r="F54" s="49" t="s">
        <v>91</v>
      </c>
      <c r="G54" s="49" t="s">
        <v>25</v>
      </c>
      <c r="H54" s="49" t="s">
        <v>23</v>
      </c>
      <c r="I54" s="49" t="s">
        <v>104</v>
      </c>
      <c r="J54" s="49" t="s">
        <v>102</v>
      </c>
      <c r="K54" s="334">
        <f>SUM(L54:O54)</f>
        <v>0</v>
      </c>
      <c r="L54" s="263">
        <v>0</v>
      </c>
      <c r="M54" s="35"/>
      <c r="N54" s="36"/>
      <c r="O54" s="37"/>
    </row>
    <row r="55" spans="1:15" ht="12.75" customHeight="1">
      <c r="A55" s="131">
        <v>4</v>
      </c>
      <c r="B55" s="414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1982</v>
      </c>
      <c r="L55" s="269">
        <f>L59+L97</f>
        <v>1982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33"/>
      <c r="B56" s="414"/>
      <c r="C56" s="34"/>
      <c r="D56" s="34"/>
      <c r="E56" s="34"/>
      <c r="F56" s="34"/>
      <c r="G56" s="34"/>
      <c r="H56" s="34"/>
      <c r="I56" s="34"/>
      <c r="J56" s="34"/>
      <c r="K56" s="335"/>
      <c r="L56" s="270"/>
      <c r="M56" s="35"/>
      <c r="N56" s="36"/>
      <c r="O56" s="37"/>
    </row>
    <row r="57" spans="1:15" ht="10.5">
      <c r="A57" s="133"/>
      <c r="B57" s="414"/>
      <c r="C57" s="34"/>
      <c r="D57" s="34"/>
      <c r="E57" s="34"/>
      <c r="F57" s="34"/>
      <c r="G57" s="34"/>
      <c r="H57" s="34"/>
      <c r="I57" s="34"/>
      <c r="J57" s="34"/>
      <c r="K57" s="335"/>
      <c r="L57" s="270"/>
      <c r="M57" s="35"/>
      <c r="N57" s="36"/>
      <c r="O57" s="37"/>
    </row>
    <row r="58" spans="1:15" ht="3" customHeight="1">
      <c r="A58" s="132"/>
      <c r="B58" s="414"/>
      <c r="C58" s="43"/>
      <c r="D58" s="43"/>
      <c r="E58" s="43"/>
      <c r="F58" s="43"/>
      <c r="G58" s="43"/>
      <c r="H58" s="43"/>
      <c r="I58" s="43"/>
      <c r="J58" s="43"/>
      <c r="K58" s="336"/>
      <c r="L58" s="271"/>
      <c r="M58" s="62"/>
      <c r="N58" s="46"/>
      <c r="O58" s="47"/>
    </row>
    <row r="59" spans="1:15" ht="12" customHeight="1">
      <c r="A59" s="131" t="s">
        <v>69</v>
      </c>
      <c r="B59" s="425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882</v>
      </c>
      <c r="L59" s="269">
        <f>L91+L73</f>
        <v>882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25"/>
      <c r="C60" s="4"/>
      <c r="D60" s="34"/>
      <c r="E60" s="4"/>
      <c r="F60" s="34"/>
      <c r="G60" s="4"/>
      <c r="H60" s="34"/>
      <c r="I60" s="4"/>
      <c r="J60" s="34"/>
      <c r="K60" s="129"/>
      <c r="L60" s="263"/>
      <c r="M60" s="5"/>
      <c r="N60" s="36"/>
      <c r="O60" s="61"/>
    </row>
    <row r="61" spans="1:15" ht="11.25" customHeight="1">
      <c r="A61" s="133"/>
      <c r="B61" s="425"/>
      <c r="C61" s="4"/>
      <c r="D61" s="34"/>
      <c r="E61" s="4"/>
      <c r="F61" s="34"/>
      <c r="G61" s="4"/>
      <c r="H61" s="34"/>
      <c r="I61" s="4"/>
      <c r="J61" s="34"/>
      <c r="K61" s="129"/>
      <c r="L61" s="263"/>
      <c r="M61" s="5"/>
      <c r="N61" s="36"/>
      <c r="O61" s="61"/>
    </row>
    <row r="62" spans="1:15" ht="11.25" customHeight="1">
      <c r="A62" s="133"/>
      <c r="B62" s="425"/>
      <c r="C62" s="4"/>
      <c r="D62" s="34"/>
      <c r="E62" s="4"/>
      <c r="F62" s="34"/>
      <c r="G62" s="4"/>
      <c r="H62" s="34"/>
      <c r="I62" s="4"/>
      <c r="J62" s="34"/>
      <c r="K62" s="129"/>
      <c r="L62" s="263"/>
      <c r="M62" s="5"/>
      <c r="N62" s="36"/>
      <c r="O62" s="61"/>
    </row>
    <row r="63" spans="1:15" ht="21" customHeight="1">
      <c r="A63" s="133"/>
      <c r="B63" s="425"/>
      <c r="C63" s="4"/>
      <c r="D63" s="34"/>
      <c r="E63" s="4"/>
      <c r="F63" s="34"/>
      <c r="G63" s="4"/>
      <c r="H63" s="34"/>
      <c r="I63" s="4"/>
      <c r="J63" s="34"/>
      <c r="K63" s="129"/>
      <c r="L63" s="263"/>
      <c r="M63" s="5"/>
      <c r="N63" s="36"/>
      <c r="O63" s="61"/>
    </row>
    <row r="64" spans="1:15" ht="9.75" customHeight="1" thickBot="1">
      <c r="A64" s="309"/>
      <c r="B64" s="426"/>
      <c r="C64" s="9"/>
      <c r="D64" s="65"/>
      <c r="E64" s="9"/>
      <c r="F64" s="65"/>
      <c r="G64" s="9"/>
      <c r="H64" s="65"/>
      <c r="I64" s="9"/>
      <c r="J64" s="65"/>
      <c r="K64" s="337"/>
      <c r="L64" s="267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2">
        <v>12</v>
      </c>
      <c r="M65" s="17">
        <v>13</v>
      </c>
      <c r="N65" s="13">
        <v>14</v>
      </c>
      <c r="O65" s="13">
        <v>15</v>
      </c>
    </row>
    <row r="66" spans="1:15" ht="10.5">
      <c r="A66" s="131"/>
      <c r="B66" s="440" t="s">
        <v>75</v>
      </c>
      <c r="C66" s="349">
        <v>301</v>
      </c>
      <c r="D66" s="350">
        <v>1</v>
      </c>
      <c r="E66" s="349">
        <v>11</v>
      </c>
      <c r="F66" s="350" t="s">
        <v>37</v>
      </c>
      <c r="G66" s="349" t="s">
        <v>44</v>
      </c>
      <c r="H66" s="350" t="s">
        <v>21</v>
      </c>
      <c r="I66" s="349" t="s">
        <v>22</v>
      </c>
      <c r="J66" s="350" t="s">
        <v>38</v>
      </c>
      <c r="K66" s="351">
        <f>K73</f>
        <v>192</v>
      </c>
      <c r="L66" s="270">
        <f>L73</f>
        <v>192</v>
      </c>
      <c r="M66" s="5"/>
      <c r="N66" s="36"/>
      <c r="O66" s="61"/>
    </row>
    <row r="67" spans="1:15" ht="10.5">
      <c r="A67" s="133"/>
      <c r="B67" s="441"/>
      <c r="C67" s="4"/>
      <c r="D67" s="34"/>
      <c r="E67" s="4"/>
      <c r="F67" s="34"/>
      <c r="G67" s="4"/>
      <c r="H67" s="34"/>
      <c r="I67" s="4"/>
      <c r="J67" s="34"/>
      <c r="K67" s="129"/>
      <c r="L67" s="263"/>
      <c r="M67" s="5"/>
      <c r="N67" s="36"/>
      <c r="O67" s="61"/>
    </row>
    <row r="68" spans="1:15" ht="10.5">
      <c r="A68" s="133"/>
      <c r="B68" s="441"/>
      <c r="C68" s="4"/>
      <c r="D68" s="34"/>
      <c r="E68" s="4"/>
      <c r="F68" s="34"/>
      <c r="G68" s="4"/>
      <c r="H68" s="34"/>
      <c r="I68" s="4"/>
      <c r="J68" s="34"/>
      <c r="K68" s="129"/>
      <c r="L68" s="263"/>
      <c r="M68" s="5"/>
      <c r="N68" s="36"/>
      <c r="O68" s="61"/>
    </row>
    <row r="69" spans="1:15" ht="9.75" customHeight="1">
      <c r="A69" s="133"/>
      <c r="B69" s="441"/>
      <c r="C69" s="4"/>
      <c r="D69" s="34"/>
      <c r="E69" s="4"/>
      <c r="F69" s="34"/>
      <c r="G69" s="4"/>
      <c r="H69" s="34"/>
      <c r="I69" s="4"/>
      <c r="J69" s="34"/>
      <c r="K69" s="129"/>
      <c r="L69" s="263"/>
      <c r="M69" s="5"/>
      <c r="N69" s="36"/>
      <c r="O69" s="61"/>
    </row>
    <row r="70" spans="1:15" ht="9.75" customHeight="1">
      <c r="A70" s="133"/>
      <c r="B70" s="441"/>
      <c r="C70" s="4"/>
      <c r="D70" s="34"/>
      <c r="E70" s="4"/>
      <c r="F70" s="34"/>
      <c r="G70" s="4"/>
      <c r="H70" s="34"/>
      <c r="I70" s="4"/>
      <c r="J70" s="34"/>
      <c r="K70" s="129"/>
      <c r="L70" s="263"/>
      <c r="M70" s="5"/>
      <c r="N70" s="36"/>
      <c r="O70" s="61"/>
    </row>
    <row r="71" spans="1:15" ht="9.75" customHeight="1" thickBot="1">
      <c r="A71" s="306"/>
      <c r="B71" s="428"/>
      <c r="C71" s="116"/>
      <c r="D71" s="117"/>
      <c r="E71" s="116"/>
      <c r="F71" s="117"/>
      <c r="G71" s="116"/>
      <c r="H71" s="117"/>
      <c r="I71" s="116"/>
      <c r="J71" s="117"/>
      <c r="K71" s="320"/>
      <c r="L71" s="273"/>
      <c r="M71" s="67"/>
      <c r="N71" s="68"/>
      <c r="O71" s="69"/>
    </row>
    <row r="72" spans="1:15" s="2" customFormat="1" ht="10.5" customHeight="1" hidden="1" thickBot="1">
      <c r="A72" s="338">
        <v>1</v>
      </c>
      <c r="B72" s="352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3">
        <v>11</v>
      </c>
      <c r="L72" s="272">
        <v>12</v>
      </c>
      <c r="M72" s="17">
        <v>13</v>
      </c>
      <c r="N72" s="13">
        <v>14</v>
      </c>
      <c r="O72" s="13">
        <v>15</v>
      </c>
    </row>
    <row r="73" spans="1:15" s="7" customFormat="1" ht="10.5">
      <c r="A73" s="339"/>
      <c r="B73" s="422" t="s">
        <v>158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92</v>
      </c>
      <c r="H73" s="159">
        <v>13</v>
      </c>
      <c r="I73" s="158" t="s">
        <v>22</v>
      </c>
      <c r="J73" s="159" t="s">
        <v>38</v>
      </c>
      <c r="K73" s="328">
        <f>SUM(L73:O73)</f>
        <v>192</v>
      </c>
      <c r="L73" s="270">
        <v>192</v>
      </c>
      <c r="M73" s="8"/>
      <c r="N73" s="74"/>
      <c r="O73" s="75"/>
    </row>
    <row r="74" spans="1:15" s="7" customFormat="1" ht="10.5">
      <c r="A74" s="340"/>
      <c r="B74" s="423"/>
      <c r="C74" s="4"/>
      <c r="D74" s="34"/>
      <c r="E74" s="4"/>
      <c r="F74" s="34"/>
      <c r="G74" s="4"/>
      <c r="H74" s="34"/>
      <c r="I74" s="4"/>
      <c r="J74" s="34"/>
      <c r="K74" s="354"/>
      <c r="L74" s="274"/>
      <c r="M74" s="8"/>
      <c r="N74" s="74"/>
      <c r="O74" s="75"/>
    </row>
    <row r="75" spans="1:15" s="7" customFormat="1" ht="11.25" customHeight="1">
      <c r="A75" s="340"/>
      <c r="B75" s="423"/>
      <c r="C75" s="4"/>
      <c r="D75" s="34"/>
      <c r="E75" s="4"/>
      <c r="F75" s="34"/>
      <c r="G75" s="4"/>
      <c r="H75" s="34"/>
      <c r="I75" s="4"/>
      <c r="J75" s="34"/>
      <c r="K75" s="354"/>
      <c r="L75" s="274"/>
      <c r="M75" s="8"/>
      <c r="N75" s="74"/>
      <c r="O75" s="75"/>
    </row>
    <row r="76" spans="1:15" s="7" customFormat="1" ht="13.5" customHeight="1">
      <c r="A76" s="340"/>
      <c r="B76" s="423"/>
      <c r="C76" s="4"/>
      <c r="D76" s="34"/>
      <c r="E76" s="4"/>
      <c r="F76" s="34"/>
      <c r="G76" s="4"/>
      <c r="H76" s="34"/>
      <c r="I76" s="4"/>
      <c r="J76" s="34"/>
      <c r="K76" s="354"/>
      <c r="L76" s="274"/>
      <c r="M76" s="8"/>
      <c r="N76" s="74"/>
      <c r="O76" s="75"/>
    </row>
    <row r="77" spans="1:15" s="7" customFormat="1" ht="13.5" customHeight="1">
      <c r="A77" s="340"/>
      <c r="B77" s="423"/>
      <c r="C77" s="4"/>
      <c r="D77" s="34"/>
      <c r="E77" s="4"/>
      <c r="F77" s="34"/>
      <c r="G77" s="4"/>
      <c r="H77" s="34"/>
      <c r="I77" s="4"/>
      <c r="J77" s="34"/>
      <c r="K77" s="354"/>
      <c r="L77" s="274"/>
      <c r="M77" s="8"/>
      <c r="N77" s="74"/>
      <c r="O77" s="75"/>
    </row>
    <row r="78" spans="1:15" s="7" customFormat="1" ht="10.5">
      <c r="A78" s="341"/>
      <c r="B78" s="424"/>
      <c r="C78" s="116"/>
      <c r="D78" s="117"/>
      <c r="E78" s="116"/>
      <c r="F78" s="117"/>
      <c r="G78" s="116"/>
      <c r="H78" s="117"/>
      <c r="I78" s="116"/>
      <c r="J78" s="117"/>
      <c r="K78" s="355"/>
      <c r="L78" s="274"/>
      <c r="M78" s="8"/>
      <c r="N78" s="74"/>
      <c r="O78" s="75"/>
    </row>
    <row r="79" spans="1:15" s="2" customFormat="1" ht="10.5" customHeight="1" hidden="1">
      <c r="A79" s="338">
        <v>1</v>
      </c>
      <c r="B79" s="352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56">
        <v>11</v>
      </c>
      <c r="L79" s="272">
        <v>12</v>
      </c>
      <c r="M79" s="17">
        <v>13</v>
      </c>
      <c r="N79" s="13">
        <v>14</v>
      </c>
      <c r="O79" s="13">
        <v>15</v>
      </c>
    </row>
    <row r="80" spans="1:15" ht="10.5">
      <c r="A80" s="342"/>
      <c r="B80" s="427" t="s">
        <v>76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28">
        <f>K91</f>
        <v>690</v>
      </c>
      <c r="L80" s="275">
        <f>L91</f>
        <v>690</v>
      </c>
      <c r="M80" s="39">
        <f>M91</f>
        <v>0</v>
      </c>
      <c r="N80" s="31">
        <f>N91</f>
        <v>0</v>
      </c>
      <c r="O80" s="60">
        <f>O91</f>
        <v>0</v>
      </c>
    </row>
    <row r="81" spans="1:15" ht="10.5">
      <c r="A81" s="133"/>
      <c r="B81" s="425"/>
      <c r="C81" s="4"/>
      <c r="D81" s="34"/>
      <c r="E81" s="4"/>
      <c r="F81" s="34"/>
      <c r="G81" s="4"/>
      <c r="H81" s="34"/>
      <c r="I81" s="4"/>
      <c r="J81" s="34"/>
      <c r="K81" s="354"/>
      <c r="L81" s="263"/>
      <c r="M81" s="5"/>
      <c r="N81" s="36"/>
      <c r="O81" s="61"/>
    </row>
    <row r="82" spans="1:15" ht="5.25" customHeight="1">
      <c r="A82" s="133"/>
      <c r="B82" s="425"/>
      <c r="C82" s="4"/>
      <c r="D82" s="34"/>
      <c r="E82" s="4"/>
      <c r="F82" s="34"/>
      <c r="G82" s="4"/>
      <c r="H82" s="34"/>
      <c r="I82" s="4"/>
      <c r="J82" s="34"/>
      <c r="K82" s="354"/>
      <c r="L82" s="263"/>
      <c r="M82" s="5"/>
      <c r="N82" s="36"/>
      <c r="O82" s="61"/>
    </row>
    <row r="83" spans="1:15" ht="5.25" customHeight="1">
      <c r="A83" s="133"/>
      <c r="B83" s="425"/>
      <c r="C83" s="4"/>
      <c r="D83" s="34"/>
      <c r="E83" s="4"/>
      <c r="F83" s="34"/>
      <c r="G83" s="4"/>
      <c r="H83" s="34"/>
      <c r="I83" s="4"/>
      <c r="J83" s="34"/>
      <c r="K83" s="354"/>
      <c r="L83" s="263"/>
      <c r="M83" s="5"/>
      <c r="N83" s="36"/>
      <c r="O83" s="61"/>
    </row>
    <row r="84" spans="1:15" ht="5.25" customHeight="1">
      <c r="A84" s="133"/>
      <c r="B84" s="425"/>
      <c r="C84" s="4"/>
      <c r="D84" s="34"/>
      <c r="E84" s="4"/>
      <c r="F84" s="34"/>
      <c r="G84" s="4"/>
      <c r="H84" s="34"/>
      <c r="I84" s="4"/>
      <c r="J84" s="34"/>
      <c r="K84" s="354"/>
      <c r="L84" s="263"/>
      <c r="M84" s="5"/>
      <c r="N84" s="36"/>
      <c r="O84" s="61"/>
    </row>
    <row r="85" spans="1:15" ht="9" customHeight="1">
      <c r="A85" s="133"/>
      <c r="B85" s="425"/>
      <c r="C85" s="4"/>
      <c r="D85" s="34"/>
      <c r="E85" s="4"/>
      <c r="F85" s="34"/>
      <c r="G85" s="4"/>
      <c r="H85" s="34"/>
      <c r="I85" s="4"/>
      <c r="J85" s="34"/>
      <c r="K85" s="354"/>
      <c r="L85" s="263"/>
      <c r="M85" s="5"/>
      <c r="N85" s="36"/>
      <c r="O85" s="61"/>
    </row>
    <row r="86" spans="1:15" ht="9.75" customHeight="1">
      <c r="A86" s="133"/>
      <c r="B86" s="425"/>
      <c r="C86" s="4"/>
      <c r="D86" s="34"/>
      <c r="E86" s="4"/>
      <c r="F86" s="34"/>
      <c r="G86" s="4"/>
      <c r="H86" s="34"/>
      <c r="I86" s="4"/>
      <c r="J86" s="34"/>
      <c r="K86" s="354"/>
      <c r="L86" s="263"/>
      <c r="M86" s="5"/>
      <c r="N86" s="36"/>
      <c r="O86" s="61"/>
    </row>
    <row r="87" spans="1:15" ht="7.5" customHeight="1">
      <c r="A87" s="133"/>
      <c r="B87" s="425"/>
      <c r="C87" s="4"/>
      <c r="D87" s="34"/>
      <c r="E87" s="4"/>
      <c r="F87" s="34"/>
      <c r="G87" s="4"/>
      <c r="H87" s="34"/>
      <c r="I87" s="4"/>
      <c r="J87" s="34"/>
      <c r="K87" s="354"/>
      <c r="L87" s="263"/>
      <c r="M87" s="5"/>
      <c r="N87" s="36"/>
      <c r="O87" s="61"/>
    </row>
    <row r="88" spans="1:15" ht="6" customHeight="1">
      <c r="A88" s="133"/>
      <c r="B88" s="425"/>
      <c r="C88" s="4"/>
      <c r="D88" s="34"/>
      <c r="E88" s="4"/>
      <c r="F88" s="34"/>
      <c r="G88" s="4"/>
      <c r="H88" s="34"/>
      <c r="I88" s="4"/>
      <c r="J88" s="34"/>
      <c r="K88" s="354"/>
      <c r="L88" s="263"/>
      <c r="M88" s="5"/>
      <c r="N88" s="36"/>
      <c r="O88" s="61"/>
    </row>
    <row r="89" spans="1:15" ht="8.25" customHeight="1">
      <c r="A89" s="306"/>
      <c r="B89" s="428"/>
      <c r="C89" s="116"/>
      <c r="D89" s="117"/>
      <c r="E89" s="116"/>
      <c r="F89" s="117"/>
      <c r="G89" s="116"/>
      <c r="H89" s="117"/>
      <c r="I89" s="116"/>
      <c r="J89" s="117"/>
      <c r="K89" s="355"/>
      <c r="L89" s="267"/>
      <c r="M89" s="45"/>
      <c r="N89" s="46"/>
      <c r="O89" s="63"/>
    </row>
    <row r="90" spans="1:15" s="2" customFormat="1" ht="10.5" customHeight="1" hidden="1" thickBot="1">
      <c r="A90" s="343">
        <v>1</v>
      </c>
      <c r="B90" s="357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58">
        <v>11</v>
      </c>
      <c r="L90" s="272">
        <v>12</v>
      </c>
      <c r="M90" s="17">
        <v>13</v>
      </c>
      <c r="N90" s="13">
        <v>14</v>
      </c>
      <c r="O90" s="13">
        <v>15</v>
      </c>
    </row>
    <row r="91" spans="1:15" ht="10.5" thickBot="1">
      <c r="A91" s="131"/>
      <c r="B91" s="429" t="s">
        <v>159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690</v>
      </c>
      <c r="L91" s="275">
        <v>690</v>
      </c>
      <c r="M91" s="39"/>
      <c r="N91" s="31"/>
      <c r="O91" s="60"/>
    </row>
    <row r="92" spans="1:15" ht="9" customHeight="1" thickBot="1">
      <c r="A92" s="133"/>
      <c r="B92" s="429"/>
      <c r="C92" s="4"/>
      <c r="D92" s="34"/>
      <c r="E92" s="4"/>
      <c r="F92" s="34"/>
      <c r="G92" s="4"/>
      <c r="H92" s="34"/>
      <c r="I92" s="4"/>
      <c r="J92" s="34"/>
      <c r="K92" s="354"/>
      <c r="L92" s="263"/>
      <c r="M92" s="5"/>
      <c r="N92" s="36"/>
      <c r="O92" s="61"/>
    </row>
    <row r="93" spans="1:15" ht="6.75" customHeight="1" thickBot="1">
      <c r="A93" s="133"/>
      <c r="B93" s="429"/>
      <c r="C93" s="4"/>
      <c r="D93" s="34"/>
      <c r="E93" s="4"/>
      <c r="F93" s="34"/>
      <c r="G93" s="4"/>
      <c r="H93" s="34"/>
      <c r="I93" s="4"/>
      <c r="J93" s="34"/>
      <c r="K93" s="354"/>
      <c r="L93" s="263"/>
      <c r="M93" s="5"/>
      <c r="N93" s="36"/>
      <c r="O93" s="61"/>
    </row>
    <row r="94" spans="1:15" ht="6.75" customHeight="1" thickBot="1">
      <c r="A94" s="133"/>
      <c r="B94" s="429"/>
      <c r="C94" s="4"/>
      <c r="D94" s="34"/>
      <c r="E94" s="4"/>
      <c r="F94" s="34"/>
      <c r="G94" s="4"/>
      <c r="H94" s="34"/>
      <c r="I94" s="4"/>
      <c r="J94" s="34"/>
      <c r="K94" s="354"/>
      <c r="L94" s="263"/>
      <c r="M94" s="5"/>
      <c r="N94" s="36"/>
      <c r="O94" s="61"/>
    </row>
    <row r="95" spans="1:15" ht="10.5" thickBot="1">
      <c r="A95" s="133"/>
      <c r="B95" s="429"/>
      <c r="C95" s="4"/>
      <c r="D95" s="34"/>
      <c r="E95" s="4"/>
      <c r="F95" s="34"/>
      <c r="G95" s="4"/>
      <c r="H95" s="34"/>
      <c r="I95" s="4"/>
      <c r="J95" s="34"/>
      <c r="K95" s="354"/>
      <c r="L95" s="263"/>
      <c r="M95" s="5"/>
      <c r="N95" s="36"/>
      <c r="O95" s="61"/>
    </row>
    <row r="96" spans="1:15" ht="8.25" customHeight="1">
      <c r="A96" s="306"/>
      <c r="B96" s="415"/>
      <c r="C96" s="116"/>
      <c r="D96" s="117"/>
      <c r="E96" s="116"/>
      <c r="F96" s="117"/>
      <c r="G96" s="116"/>
      <c r="H96" s="117"/>
      <c r="I96" s="116"/>
      <c r="J96" s="117"/>
      <c r="K96" s="355"/>
      <c r="L96" s="267"/>
      <c r="M96" s="45"/>
      <c r="N96" s="46"/>
      <c r="O96" s="63"/>
    </row>
    <row r="97" spans="1:15" ht="72.75" customHeight="1">
      <c r="A97" s="402" t="s">
        <v>186</v>
      </c>
      <c r="B97" s="359" t="s">
        <v>183</v>
      </c>
      <c r="C97" s="38">
        <v>304</v>
      </c>
      <c r="D97" s="29">
        <v>1</v>
      </c>
      <c r="E97" s="38">
        <v>11</v>
      </c>
      <c r="F97" s="302" t="s">
        <v>184</v>
      </c>
      <c r="G97" s="43" t="s">
        <v>20</v>
      </c>
      <c r="H97" s="43" t="s">
        <v>21</v>
      </c>
      <c r="I97" s="43" t="s">
        <v>22</v>
      </c>
      <c r="J97" s="43" t="s">
        <v>20</v>
      </c>
      <c r="K97" s="299">
        <f>K98</f>
        <v>1100</v>
      </c>
      <c r="L97" s="267">
        <f>L98</f>
        <v>1100</v>
      </c>
      <c r="M97" s="45"/>
      <c r="N97" s="46"/>
      <c r="O97" s="63"/>
    </row>
    <row r="98" spans="1:15" ht="67.5" customHeight="1">
      <c r="A98" s="133"/>
      <c r="B98" s="321" t="s">
        <v>182</v>
      </c>
      <c r="C98" s="300">
        <v>304</v>
      </c>
      <c r="D98" s="144">
        <v>1</v>
      </c>
      <c r="E98" s="301">
        <v>11</v>
      </c>
      <c r="F98" s="302" t="s">
        <v>184</v>
      </c>
      <c r="G98" s="303" t="s">
        <v>185</v>
      </c>
      <c r="H98" s="117">
        <v>13</v>
      </c>
      <c r="I98" s="43" t="s">
        <v>22</v>
      </c>
      <c r="J98" s="117">
        <v>120</v>
      </c>
      <c r="K98" s="360">
        <f>L98</f>
        <v>1100</v>
      </c>
      <c r="L98" s="267">
        <f>1000+100</f>
        <v>1100</v>
      </c>
      <c r="M98" s="45"/>
      <c r="N98" s="46"/>
      <c r="O98" s="63"/>
    </row>
    <row r="99" spans="1:15" ht="27" customHeight="1" hidden="1">
      <c r="A99" s="344">
        <v>5</v>
      </c>
      <c r="B99" s="322" t="s">
        <v>93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361">
        <f>K100</f>
        <v>0</v>
      </c>
      <c r="L99" s="276">
        <f>L100</f>
        <v>0</v>
      </c>
      <c r="M99" s="78"/>
      <c r="N99" s="25"/>
      <c r="O99" s="79"/>
    </row>
    <row r="100" spans="1:15" ht="23.25" customHeight="1" hidden="1">
      <c r="A100" s="308" t="s">
        <v>95</v>
      </c>
      <c r="B100" s="317" t="s">
        <v>96</v>
      </c>
      <c r="C100" s="77" t="s">
        <v>85</v>
      </c>
      <c r="D100" s="49">
        <v>1</v>
      </c>
      <c r="E100" s="49">
        <v>13</v>
      </c>
      <c r="F100" s="49" t="s">
        <v>23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361">
        <f>K101</f>
        <v>0</v>
      </c>
      <c r="L100" s="276">
        <f>L101</f>
        <v>0</v>
      </c>
      <c r="M100" s="78"/>
      <c r="N100" s="25"/>
      <c r="O100" s="79"/>
    </row>
    <row r="101" spans="1:15" ht="24" customHeight="1" hidden="1">
      <c r="A101" s="305"/>
      <c r="B101" s="317" t="s">
        <v>160</v>
      </c>
      <c r="C101" s="77" t="s">
        <v>85</v>
      </c>
      <c r="D101" s="49">
        <v>1</v>
      </c>
      <c r="E101" s="49">
        <v>13</v>
      </c>
      <c r="F101" s="49" t="s">
        <v>23</v>
      </c>
      <c r="G101" s="49" t="s">
        <v>97</v>
      </c>
      <c r="H101" s="49">
        <v>13</v>
      </c>
      <c r="I101" s="49" t="s">
        <v>22</v>
      </c>
      <c r="J101" s="49" t="s">
        <v>58</v>
      </c>
      <c r="K101" s="361">
        <f>L101</f>
        <v>0</v>
      </c>
      <c r="L101" s="265">
        <v>0</v>
      </c>
      <c r="M101" s="78"/>
      <c r="N101" s="25"/>
      <c r="O101" s="79"/>
    </row>
    <row r="102" spans="1:15" ht="11.25" customHeight="1">
      <c r="A102" s="131">
        <v>6</v>
      </c>
      <c r="B102" s="414" t="s">
        <v>65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4</v>
      </c>
      <c r="L102" s="266">
        <f>L121+L126+L105</f>
        <v>4</v>
      </c>
      <c r="M102" s="5"/>
      <c r="N102" s="36"/>
      <c r="O102" s="61"/>
    </row>
    <row r="103" spans="1:15" ht="8.25" customHeight="1">
      <c r="A103" s="133"/>
      <c r="B103" s="420"/>
      <c r="C103" s="4"/>
      <c r="D103" s="34"/>
      <c r="E103" s="4"/>
      <c r="F103" s="34"/>
      <c r="G103" s="4"/>
      <c r="H103" s="34"/>
      <c r="I103" s="4"/>
      <c r="J103" s="34"/>
      <c r="K103" s="129"/>
      <c r="L103" s="277"/>
      <c r="M103" s="5"/>
      <c r="N103" s="36"/>
      <c r="O103" s="61"/>
    </row>
    <row r="104" spans="1:15" ht="8.25" customHeight="1">
      <c r="A104" s="306"/>
      <c r="B104" s="421"/>
      <c r="C104" s="116"/>
      <c r="D104" s="117"/>
      <c r="E104" s="116"/>
      <c r="F104" s="117"/>
      <c r="G104" s="116"/>
      <c r="H104" s="117"/>
      <c r="I104" s="116"/>
      <c r="J104" s="117"/>
      <c r="K104" s="320"/>
      <c r="L104" s="278"/>
      <c r="M104" s="45"/>
      <c r="N104" s="46"/>
      <c r="O104" s="63"/>
    </row>
    <row r="105" spans="1:15" ht="63" hidden="1">
      <c r="A105" s="345" t="s">
        <v>105</v>
      </c>
      <c r="B105" s="359" t="s">
        <v>149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79">
        <f>L106</f>
        <v>0</v>
      </c>
      <c r="M105" s="5"/>
      <c r="N105" s="36"/>
      <c r="O105" s="61"/>
    </row>
    <row r="106" spans="1:15" ht="73.5" hidden="1">
      <c r="A106" s="346"/>
      <c r="B106" s="359" t="s">
        <v>161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79">
        <f>L107</f>
        <v>0</v>
      </c>
      <c r="M106" s="5"/>
      <c r="N106" s="36"/>
      <c r="O106" s="61"/>
    </row>
    <row r="107" spans="1:15" ht="10.5" hidden="1">
      <c r="A107" s="133"/>
      <c r="B107" s="362" t="s">
        <v>162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150</v>
      </c>
      <c r="H107" s="191">
        <v>13</v>
      </c>
      <c r="I107" s="191" t="s">
        <v>22</v>
      </c>
      <c r="J107" s="191">
        <v>410</v>
      </c>
      <c r="K107" s="363">
        <f>L107</f>
        <v>0</v>
      </c>
      <c r="L107" s="277">
        <v>0</v>
      </c>
      <c r="M107" s="5"/>
      <c r="N107" s="36"/>
      <c r="O107" s="61"/>
    </row>
    <row r="108" spans="1:15" ht="10.5" customHeight="1">
      <c r="A108" s="254" t="s">
        <v>148</v>
      </c>
      <c r="B108" s="414" t="s">
        <v>66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94</v>
      </c>
      <c r="K108" s="124">
        <f>K121</f>
        <v>4</v>
      </c>
      <c r="L108" s="266">
        <f>L121</f>
        <v>4</v>
      </c>
      <c r="M108" s="39"/>
      <c r="N108" s="31"/>
      <c r="O108" s="60"/>
    </row>
    <row r="109" spans="1:15" ht="8.25" customHeight="1">
      <c r="A109" s="133"/>
      <c r="B109" s="414"/>
      <c r="C109" s="4"/>
      <c r="D109" s="34"/>
      <c r="E109" s="4"/>
      <c r="F109" s="34"/>
      <c r="G109" s="4"/>
      <c r="H109" s="34"/>
      <c r="I109" s="4"/>
      <c r="J109" s="34"/>
      <c r="K109" s="354"/>
      <c r="L109" s="263"/>
      <c r="M109" s="5"/>
      <c r="N109" s="36"/>
      <c r="O109" s="61"/>
    </row>
    <row r="110" spans="1:15" ht="8.25" customHeight="1">
      <c r="A110" s="133"/>
      <c r="B110" s="414"/>
      <c r="C110" s="4"/>
      <c r="D110" s="34"/>
      <c r="E110" s="4"/>
      <c r="F110" s="34"/>
      <c r="G110" s="4"/>
      <c r="H110" s="34"/>
      <c r="I110" s="4"/>
      <c r="J110" s="34"/>
      <c r="K110" s="354"/>
      <c r="L110" s="263"/>
      <c r="M110" s="5"/>
      <c r="N110" s="36"/>
      <c r="O110" s="61"/>
    </row>
    <row r="111" spans="1:15" ht="4.5" customHeight="1">
      <c r="A111" s="133"/>
      <c r="B111" s="414"/>
      <c r="C111" s="4"/>
      <c r="D111" s="34"/>
      <c r="E111" s="4"/>
      <c r="F111" s="34"/>
      <c r="G111" s="4"/>
      <c r="H111" s="34"/>
      <c r="I111" s="4"/>
      <c r="J111" s="34"/>
      <c r="K111" s="354"/>
      <c r="L111" s="263"/>
      <c r="M111" s="5"/>
      <c r="N111" s="36"/>
      <c r="O111" s="61"/>
    </row>
    <row r="112" spans="1:15" ht="10.5">
      <c r="A112" s="133"/>
      <c r="B112" s="414"/>
      <c r="C112" s="4"/>
      <c r="D112" s="34"/>
      <c r="E112" s="4"/>
      <c r="F112" s="34"/>
      <c r="G112" s="4"/>
      <c r="H112" s="34"/>
      <c r="I112" s="4"/>
      <c r="J112" s="34"/>
      <c r="K112" s="354"/>
      <c r="L112" s="263"/>
      <c r="M112" s="5"/>
      <c r="N112" s="36"/>
      <c r="O112" s="61"/>
    </row>
    <row r="113" spans="1:15" ht="5.25" customHeight="1">
      <c r="A113" s="133"/>
      <c r="B113" s="414"/>
      <c r="C113" s="4"/>
      <c r="D113" s="34"/>
      <c r="E113" s="4"/>
      <c r="F113" s="34"/>
      <c r="G113" s="4"/>
      <c r="H113" s="34"/>
      <c r="I113" s="4"/>
      <c r="J113" s="34"/>
      <c r="K113" s="354"/>
      <c r="L113" s="263"/>
      <c r="M113" s="5"/>
      <c r="N113" s="36"/>
      <c r="O113" s="61"/>
    </row>
    <row r="114" spans="1:15" ht="9" customHeight="1">
      <c r="A114" s="133"/>
      <c r="B114" s="414"/>
      <c r="C114" s="4"/>
      <c r="D114" s="34"/>
      <c r="E114" s="4"/>
      <c r="F114" s="34"/>
      <c r="G114" s="4"/>
      <c r="H114" s="34"/>
      <c r="I114" s="4"/>
      <c r="J114" s="34"/>
      <c r="K114" s="354"/>
      <c r="L114" s="263"/>
      <c r="M114" s="5"/>
      <c r="N114" s="36"/>
      <c r="O114" s="61"/>
    </row>
    <row r="115" spans="1:15" ht="10.5" customHeight="1">
      <c r="A115" s="132"/>
      <c r="B115" s="414"/>
      <c r="C115" s="44"/>
      <c r="D115" s="43"/>
      <c r="E115" s="44"/>
      <c r="F115" s="43"/>
      <c r="G115" s="44"/>
      <c r="H115" s="43"/>
      <c r="I115" s="44"/>
      <c r="J115" s="43"/>
      <c r="K115" s="364"/>
      <c r="L115" s="263"/>
      <c r="M115" s="5"/>
      <c r="N115" s="36"/>
      <c r="O115" s="61"/>
    </row>
    <row r="116" spans="1:15" s="2" customFormat="1" ht="12.75" customHeight="1" hidden="1">
      <c r="A116" s="338">
        <v>1</v>
      </c>
      <c r="B116" s="352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56">
        <v>11</v>
      </c>
      <c r="L116" s="272">
        <v>12</v>
      </c>
      <c r="M116" s="17">
        <v>13</v>
      </c>
      <c r="N116" s="13">
        <v>14</v>
      </c>
      <c r="O116" s="13">
        <v>15</v>
      </c>
    </row>
    <row r="117" spans="1:15" ht="8.25" customHeight="1">
      <c r="A117" s="131"/>
      <c r="B117" s="416" t="s">
        <v>67</v>
      </c>
      <c r="C117" s="82" t="s">
        <v>68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94</v>
      </c>
      <c r="K117" s="124">
        <f>K121</f>
        <v>4</v>
      </c>
      <c r="L117" s="266">
        <f>L121</f>
        <v>4</v>
      </c>
      <c r="M117" s="39"/>
      <c r="N117" s="31"/>
      <c r="O117" s="60"/>
    </row>
    <row r="118" spans="1:15" ht="8.25" customHeight="1">
      <c r="A118" s="133"/>
      <c r="B118" s="416"/>
      <c r="C118" s="4"/>
      <c r="D118" s="34"/>
      <c r="E118" s="4"/>
      <c r="F118" s="34"/>
      <c r="G118" s="4"/>
      <c r="H118" s="34"/>
      <c r="I118" s="4"/>
      <c r="J118" s="34"/>
      <c r="K118" s="354"/>
      <c r="L118" s="263"/>
      <c r="M118" s="5"/>
      <c r="N118" s="36"/>
      <c r="O118" s="61"/>
    </row>
    <row r="119" spans="1:15" ht="8.25" customHeight="1">
      <c r="A119" s="133"/>
      <c r="B119" s="416"/>
      <c r="C119" s="4"/>
      <c r="D119" s="34"/>
      <c r="E119" s="4"/>
      <c r="F119" s="34"/>
      <c r="G119" s="4"/>
      <c r="H119" s="34"/>
      <c r="I119" s="4"/>
      <c r="J119" s="34"/>
      <c r="K119" s="354"/>
      <c r="L119" s="263"/>
      <c r="M119" s="5"/>
      <c r="N119" s="36"/>
      <c r="O119" s="61"/>
    </row>
    <row r="120" spans="1:15" ht="9" customHeight="1">
      <c r="A120" s="132"/>
      <c r="B120" s="416"/>
      <c r="C120" s="44"/>
      <c r="D120" s="43"/>
      <c r="E120" s="44"/>
      <c r="F120" s="43"/>
      <c r="G120" s="44"/>
      <c r="H120" s="43"/>
      <c r="I120" s="44"/>
      <c r="J120" s="43"/>
      <c r="K120" s="364"/>
      <c r="L120" s="267"/>
      <c r="M120" s="45"/>
      <c r="N120" s="46"/>
      <c r="O120" s="63"/>
    </row>
    <row r="121" spans="1:15" ht="8.25" customHeight="1">
      <c r="A121" s="131"/>
      <c r="B121" s="416" t="s">
        <v>163</v>
      </c>
      <c r="C121" s="82" t="s">
        <v>68</v>
      </c>
      <c r="D121" s="29">
        <v>1</v>
      </c>
      <c r="E121" s="29">
        <v>14</v>
      </c>
      <c r="F121" s="29" t="s">
        <v>30</v>
      </c>
      <c r="G121" s="29" t="s">
        <v>92</v>
      </c>
      <c r="H121" s="29">
        <v>13</v>
      </c>
      <c r="I121" s="29" t="s">
        <v>22</v>
      </c>
      <c r="J121" s="29" t="s">
        <v>94</v>
      </c>
      <c r="K121" s="124">
        <f>SUM(L121:O121)</f>
        <v>4</v>
      </c>
      <c r="L121" s="266">
        <v>4</v>
      </c>
      <c r="M121" s="39"/>
      <c r="N121" s="31"/>
      <c r="O121" s="60"/>
    </row>
    <row r="122" spans="1:15" ht="9.75" customHeight="1">
      <c r="A122" s="133"/>
      <c r="B122" s="416"/>
      <c r="C122" s="4"/>
      <c r="D122" s="34"/>
      <c r="E122" s="4"/>
      <c r="F122" s="34"/>
      <c r="G122" s="4"/>
      <c r="H122" s="34"/>
      <c r="I122" s="4"/>
      <c r="J122" s="34"/>
      <c r="K122" s="354"/>
      <c r="L122" s="263"/>
      <c r="M122" s="5"/>
      <c r="N122" s="36"/>
      <c r="O122" s="61"/>
    </row>
    <row r="123" spans="1:15" ht="10.5" customHeight="1">
      <c r="A123" s="133"/>
      <c r="B123" s="416"/>
      <c r="C123" s="4"/>
      <c r="D123" s="34"/>
      <c r="E123" s="4"/>
      <c r="F123" s="34"/>
      <c r="G123" s="4"/>
      <c r="H123" s="34"/>
      <c r="I123" s="4"/>
      <c r="J123" s="34"/>
      <c r="K123" s="354"/>
      <c r="L123" s="263"/>
      <c r="M123" s="5"/>
      <c r="N123" s="36"/>
      <c r="O123" s="61"/>
    </row>
    <row r="124" spans="1:15" ht="8.25" customHeight="1">
      <c r="A124" s="133"/>
      <c r="B124" s="416"/>
      <c r="C124" s="4"/>
      <c r="D124" s="34"/>
      <c r="E124" s="4"/>
      <c r="F124" s="34"/>
      <c r="G124" s="4"/>
      <c r="H124" s="34"/>
      <c r="I124" s="4"/>
      <c r="J124" s="34"/>
      <c r="K124" s="354"/>
      <c r="L124" s="263"/>
      <c r="M124" s="5"/>
      <c r="N124" s="36"/>
      <c r="O124" s="61"/>
    </row>
    <row r="125" spans="1:15" ht="8.25" customHeight="1">
      <c r="A125" s="306"/>
      <c r="B125" s="419"/>
      <c r="C125" s="116"/>
      <c r="D125" s="117"/>
      <c r="E125" s="116"/>
      <c r="F125" s="117"/>
      <c r="G125" s="116"/>
      <c r="H125" s="117"/>
      <c r="I125" s="116"/>
      <c r="J125" s="117"/>
      <c r="K125" s="355"/>
      <c r="L125" s="264"/>
      <c r="M125" s="170"/>
      <c r="N125" s="171"/>
      <c r="O125" s="172"/>
    </row>
    <row r="126" spans="1:15" ht="78" customHeight="1" hidden="1">
      <c r="A126" s="254" t="s">
        <v>148</v>
      </c>
      <c r="B126" s="362" t="s">
        <v>147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66">
        <v>0</v>
      </c>
      <c r="L126" s="280"/>
      <c r="M126" s="170"/>
      <c r="N126" s="171"/>
      <c r="O126" s="172"/>
    </row>
    <row r="127" spans="1:15" ht="10.5" hidden="1">
      <c r="A127" s="346">
        <v>7</v>
      </c>
      <c r="B127" s="367" t="s">
        <v>134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68">
        <f>K128</f>
        <v>0</v>
      </c>
      <c r="L127" s="281">
        <f>L128</f>
        <v>0</v>
      </c>
      <c r="M127" s="178"/>
      <c r="N127" s="179"/>
      <c r="O127" s="180"/>
    </row>
    <row r="128" spans="1:15" ht="33.75" customHeight="1" hidden="1">
      <c r="A128" s="307" t="s">
        <v>136</v>
      </c>
      <c r="B128" s="321" t="s">
        <v>135</v>
      </c>
      <c r="C128" s="182">
        <v>301</v>
      </c>
      <c r="D128" s="183">
        <v>1</v>
      </c>
      <c r="E128" s="183">
        <v>16</v>
      </c>
      <c r="F128" s="183">
        <v>51</v>
      </c>
      <c r="G128" s="183" t="s">
        <v>20</v>
      </c>
      <c r="H128" s="184" t="s">
        <v>24</v>
      </c>
      <c r="I128" s="183" t="s">
        <v>22</v>
      </c>
      <c r="J128" s="183" t="s">
        <v>20</v>
      </c>
      <c r="K128" s="369">
        <f>K129</f>
        <v>0</v>
      </c>
      <c r="L128" s="264">
        <f>L129</f>
        <v>0</v>
      </c>
      <c r="M128" s="178"/>
      <c r="N128" s="179"/>
      <c r="O128" s="180"/>
    </row>
    <row r="129" spans="1:15" ht="44.25" customHeight="1" hidden="1">
      <c r="A129" s="346"/>
      <c r="B129" s="359" t="s">
        <v>137</v>
      </c>
      <c r="C129" s="190">
        <v>301</v>
      </c>
      <c r="D129" s="191">
        <v>1</v>
      </c>
      <c r="E129" s="191">
        <v>16</v>
      </c>
      <c r="F129" s="191">
        <v>51</v>
      </c>
      <c r="G129" s="192" t="s">
        <v>138</v>
      </c>
      <c r="H129" s="192" t="s">
        <v>24</v>
      </c>
      <c r="I129" s="191" t="s">
        <v>22</v>
      </c>
      <c r="J129" s="191">
        <v>140</v>
      </c>
      <c r="K129" s="369">
        <f>SUM(L129:O129)</f>
        <v>0</v>
      </c>
      <c r="L129" s="281">
        <f>2-2</f>
        <v>0</v>
      </c>
      <c r="M129" s="178"/>
      <c r="N129" s="179"/>
      <c r="O129" s="180"/>
    </row>
    <row r="130" spans="1:15" ht="12.75" customHeight="1">
      <c r="A130" s="132" t="s">
        <v>40</v>
      </c>
      <c r="B130" s="370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380">
        <f>K131+K221+K214</f>
        <v>4403.788</v>
      </c>
      <c r="L130" s="284">
        <f>L131+L221+L214</f>
        <v>4403.788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14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379">
        <f>K134+K140+K167+K181+K204+K218</f>
        <v>4403.788</v>
      </c>
      <c r="L131" s="283">
        <f>L134+L140+L167+L181+L204+L218</f>
        <v>4403.788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14"/>
      <c r="C132" s="4"/>
      <c r="D132" s="34"/>
      <c r="E132" s="4"/>
      <c r="F132" s="34"/>
      <c r="G132" s="4"/>
      <c r="H132" s="34"/>
      <c r="I132" s="4"/>
      <c r="J132" s="34"/>
      <c r="K132" s="372"/>
      <c r="L132" s="263"/>
      <c r="M132" s="5"/>
      <c r="N132" s="36"/>
      <c r="O132" s="61"/>
    </row>
    <row r="133" spans="1:15" ht="10.5" customHeight="1">
      <c r="A133" s="132"/>
      <c r="B133" s="414"/>
      <c r="C133" s="44"/>
      <c r="D133" s="43"/>
      <c r="E133" s="44"/>
      <c r="F133" s="43"/>
      <c r="G133" s="44"/>
      <c r="H133" s="43"/>
      <c r="I133" s="44"/>
      <c r="J133" s="43"/>
      <c r="K133" s="373"/>
      <c r="L133" s="267"/>
      <c r="M133" s="45"/>
      <c r="N133" s="46"/>
      <c r="O133" s="63"/>
    </row>
    <row r="134" spans="1:15" ht="12.75" customHeight="1">
      <c r="A134" s="131" t="s">
        <v>12</v>
      </c>
      <c r="B134" s="416" t="s">
        <v>77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74">
        <f>K138</f>
        <v>3380.4</v>
      </c>
      <c r="L134" s="266">
        <f>L138</f>
        <v>3380.4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0.5">
      <c r="A135" s="132"/>
      <c r="B135" s="416"/>
      <c r="C135" s="44"/>
      <c r="D135" s="43"/>
      <c r="E135" s="44"/>
      <c r="F135" s="43"/>
      <c r="G135" s="44"/>
      <c r="H135" s="43"/>
      <c r="I135" s="44"/>
      <c r="J135" s="43"/>
      <c r="K135" s="373"/>
      <c r="L135" s="278"/>
      <c r="M135" s="45"/>
      <c r="N135" s="46"/>
      <c r="O135" s="63"/>
    </row>
    <row r="136" spans="1:15" ht="10.5" customHeight="1">
      <c r="A136" s="131"/>
      <c r="B136" s="414" t="s">
        <v>78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79</v>
      </c>
      <c r="H136" s="29" t="s">
        <v>21</v>
      </c>
      <c r="I136" s="38" t="s">
        <v>22</v>
      </c>
      <c r="J136" s="29">
        <v>150</v>
      </c>
      <c r="K136" s="374">
        <f>K138</f>
        <v>3380.4</v>
      </c>
      <c r="L136" s="266">
        <f>L138</f>
        <v>3380.4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0.5" customHeight="1">
      <c r="A137" s="132"/>
      <c r="B137" s="414"/>
      <c r="C137" s="44"/>
      <c r="D137" s="43"/>
      <c r="E137" s="44"/>
      <c r="F137" s="43"/>
      <c r="G137" s="44"/>
      <c r="H137" s="43"/>
      <c r="I137" s="44"/>
      <c r="J137" s="43"/>
      <c r="K137" s="375"/>
      <c r="L137" s="278"/>
      <c r="M137" s="45"/>
      <c r="N137" s="46"/>
      <c r="O137" s="63"/>
    </row>
    <row r="138" spans="1:15" ht="9.75" customHeight="1">
      <c r="A138" s="133"/>
      <c r="B138" s="417" t="s">
        <v>164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79</v>
      </c>
      <c r="H138" s="34">
        <v>13</v>
      </c>
      <c r="I138" s="4" t="s">
        <v>22</v>
      </c>
      <c r="J138" s="34">
        <v>150</v>
      </c>
      <c r="K138" s="377">
        <f>SUM(L138:O138)</f>
        <v>3380.4</v>
      </c>
      <c r="L138" s="403">
        <v>3380.4</v>
      </c>
      <c r="M138" s="5"/>
      <c r="N138" s="36"/>
      <c r="O138" s="61"/>
    </row>
    <row r="139" spans="1:15" ht="10.5" customHeight="1">
      <c r="A139" s="133"/>
      <c r="B139" s="417"/>
      <c r="C139" s="4"/>
      <c r="D139" s="34"/>
      <c r="E139" s="4"/>
      <c r="F139" s="34"/>
      <c r="G139" s="4"/>
      <c r="H139" s="34"/>
      <c r="I139" s="4"/>
      <c r="J139" s="34"/>
      <c r="K139" s="378"/>
      <c r="L139" s="263"/>
      <c r="M139" s="5"/>
      <c r="N139" s="36"/>
      <c r="O139" s="61"/>
    </row>
    <row r="140" spans="1:15" ht="12.75" customHeight="1">
      <c r="A140" s="131" t="s">
        <v>45</v>
      </c>
      <c r="B140" s="416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379">
        <f>SUM(L140:O140)</f>
        <v>0</v>
      </c>
      <c r="L140" s="283">
        <f>L143+L147+L144</f>
        <v>0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12" customHeight="1">
      <c r="A141" s="132"/>
      <c r="B141" s="416"/>
      <c r="C141" s="44"/>
      <c r="D141" s="43"/>
      <c r="E141" s="44"/>
      <c r="F141" s="43"/>
      <c r="G141" s="44"/>
      <c r="H141" s="43"/>
      <c r="I141" s="44"/>
      <c r="J141" s="43"/>
      <c r="K141" s="380"/>
      <c r="L141" s="284"/>
      <c r="M141" s="45"/>
      <c r="N141" s="46"/>
      <c r="O141" s="63"/>
    </row>
    <row r="142" spans="1:15" ht="45" customHeight="1">
      <c r="A142" s="132"/>
      <c r="B142" s="381" t="s">
        <v>176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382">
        <f aca="true" t="shared" si="0" ref="K142:K147">SUM(L142:O142)</f>
        <v>0</v>
      </c>
      <c r="L142" s="285">
        <f>L143</f>
        <v>0</v>
      </c>
      <c r="M142" s="45"/>
      <c r="N142" s="46"/>
      <c r="O142" s="63"/>
    </row>
    <row r="143" spans="1:15" ht="56.25" customHeight="1">
      <c r="A143" s="132"/>
      <c r="B143" s="381" t="s">
        <v>177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79">
        <f t="shared" si="0"/>
        <v>0</v>
      </c>
      <c r="L143" s="284">
        <f>298.121-298.121</f>
        <v>0</v>
      </c>
      <c r="M143" s="45"/>
      <c r="N143" s="46"/>
      <c r="O143" s="63"/>
    </row>
    <row r="144" spans="1:15" ht="53.25" customHeight="1" hidden="1">
      <c r="A144" s="132"/>
      <c r="B144" s="381" t="s">
        <v>174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79">
        <f t="shared" si="0"/>
        <v>0</v>
      </c>
      <c r="L144" s="284">
        <f>L145</f>
        <v>0</v>
      </c>
      <c r="M144" s="45"/>
      <c r="N144" s="46"/>
      <c r="O144" s="63"/>
    </row>
    <row r="145" spans="1:15" ht="53.25" customHeight="1" hidden="1">
      <c r="A145" s="132"/>
      <c r="B145" s="381" t="s">
        <v>173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79">
        <f t="shared" si="0"/>
        <v>0</v>
      </c>
      <c r="L145" s="284">
        <v>0</v>
      </c>
      <c r="M145" s="45"/>
      <c r="N145" s="46"/>
      <c r="O145" s="63"/>
    </row>
    <row r="146" spans="1:15" ht="15" customHeight="1" hidden="1">
      <c r="A146" s="305"/>
      <c r="B146" s="311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383">
        <f t="shared" si="0"/>
        <v>0</v>
      </c>
      <c r="L146" s="286">
        <f>L147</f>
        <v>0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4.75" customHeight="1" hidden="1">
      <c r="A147" s="131"/>
      <c r="B147" s="314" t="s">
        <v>165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371">
        <f t="shared" si="0"/>
        <v>0</v>
      </c>
      <c r="L147" s="282">
        <v>0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0.5" hidden="1">
      <c r="A148" s="131"/>
      <c r="B148" s="384" t="s">
        <v>50</v>
      </c>
      <c r="C148" s="38"/>
      <c r="D148" s="29"/>
      <c r="E148" s="38"/>
      <c r="F148" s="29"/>
      <c r="G148" s="38"/>
      <c r="H148" s="29"/>
      <c r="I148" s="38"/>
      <c r="J148" s="29"/>
      <c r="K148" s="385"/>
      <c r="L148" s="275"/>
      <c r="M148" s="39"/>
      <c r="N148" s="31"/>
      <c r="O148" s="60"/>
    </row>
    <row r="149" spans="1:15" ht="12.75" customHeight="1" hidden="1">
      <c r="A149" s="133"/>
      <c r="B149" s="417" t="s">
        <v>51</v>
      </c>
      <c r="C149" s="4"/>
      <c r="D149" s="34"/>
      <c r="E149" s="4"/>
      <c r="F149" s="34"/>
      <c r="G149" s="4"/>
      <c r="H149" s="34"/>
      <c r="I149" s="4"/>
      <c r="J149" s="34"/>
      <c r="K149" s="354">
        <f>SUM(L149:O149)</f>
        <v>0</v>
      </c>
      <c r="L149" s="263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17"/>
      <c r="C150" s="4"/>
      <c r="D150" s="34"/>
      <c r="E150" s="4"/>
      <c r="F150" s="34"/>
      <c r="G150" s="4"/>
      <c r="H150" s="34"/>
      <c r="I150" s="4"/>
      <c r="J150" s="34"/>
      <c r="K150" s="354"/>
      <c r="L150" s="263"/>
      <c r="M150" s="5"/>
      <c r="N150" s="36"/>
      <c r="O150" s="61"/>
    </row>
    <row r="151" spans="1:15" ht="12.75" customHeight="1" hidden="1">
      <c r="A151" s="133"/>
      <c r="B151" s="417"/>
      <c r="C151" s="4"/>
      <c r="D151" s="34"/>
      <c r="E151" s="4"/>
      <c r="F151" s="34"/>
      <c r="G151" s="4"/>
      <c r="H151" s="34"/>
      <c r="I151" s="4"/>
      <c r="J151" s="34"/>
      <c r="K151" s="354"/>
      <c r="L151" s="263"/>
      <c r="M151" s="5"/>
      <c r="N151" s="36"/>
      <c r="O151" s="61"/>
    </row>
    <row r="152" spans="1:15" ht="10.5" hidden="1">
      <c r="A152" s="133"/>
      <c r="B152" s="417"/>
      <c r="C152" s="4"/>
      <c r="D152" s="34"/>
      <c r="E152" s="4"/>
      <c r="F152" s="34"/>
      <c r="G152" s="4"/>
      <c r="H152" s="34"/>
      <c r="I152" s="4"/>
      <c r="J152" s="34"/>
      <c r="K152" s="354"/>
      <c r="L152" s="263"/>
      <c r="M152" s="5"/>
      <c r="N152" s="36"/>
      <c r="O152" s="61"/>
    </row>
    <row r="153" spans="1:15" ht="10.5" hidden="1">
      <c r="A153" s="133"/>
      <c r="B153" s="417"/>
      <c r="C153" s="4"/>
      <c r="D153" s="34"/>
      <c r="E153" s="4"/>
      <c r="F153" s="34"/>
      <c r="G153" s="4"/>
      <c r="H153" s="34"/>
      <c r="I153" s="4"/>
      <c r="J153" s="34"/>
      <c r="K153" s="354"/>
      <c r="L153" s="263"/>
      <c r="M153" s="5"/>
      <c r="N153" s="36"/>
      <c r="O153" s="61"/>
    </row>
    <row r="154" spans="1:15" ht="10.5" hidden="1">
      <c r="A154" s="133"/>
      <c r="B154" s="417"/>
      <c r="C154" s="4"/>
      <c r="D154" s="34"/>
      <c r="E154" s="4"/>
      <c r="F154" s="34"/>
      <c r="G154" s="4"/>
      <c r="H154" s="34"/>
      <c r="I154" s="4"/>
      <c r="J154" s="34"/>
      <c r="K154" s="354"/>
      <c r="L154" s="263"/>
      <c r="M154" s="5"/>
      <c r="N154" s="36"/>
      <c r="O154" s="61"/>
    </row>
    <row r="155" spans="1:15" ht="10.5" hidden="1">
      <c r="A155" s="133"/>
      <c r="B155" s="417"/>
      <c r="C155" s="4"/>
      <c r="D155" s="34"/>
      <c r="E155" s="4"/>
      <c r="F155" s="34"/>
      <c r="G155" s="4"/>
      <c r="H155" s="34"/>
      <c r="I155" s="4"/>
      <c r="J155" s="34"/>
      <c r="K155" s="354"/>
      <c r="L155" s="263"/>
      <c r="M155" s="5"/>
      <c r="N155" s="36"/>
      <c r="O155" s="61"/>
    </row>
    <row r="156" spans="1:15" ht="10.5" hidden="1">
      <c r="A156" s="131"/>
      <c r="B156" s="384" t="s">
        <v>52</v>
      </c>
      <c r="C156" s="91"/>
      <c r="D156" s="29"/>
      <c r="E156" s="38"/>
      <c r="F156" s="29"/>
      <c r="G156" s="38"/>
      <c r="H156" s="29"/>
      <c r="I156" s="38"/>
      <c r="J156" s="29"/>
      <c r="K156" s="385"/>
      <c r="L156" s="275"/>
      <c r="M156" s="39"/>
      <c r="N156" s="31"/>
      <c r="O156" s="60"/>
    </row>
    <row r="157" spans="1:15" ht="12.75" customHeight="1" hidden="1">
      <c r="A157" s="133"/>
      <c r="B157" s="418" t="s">
        <v>53</v>
      </c>
      <c r="C157" s="92"/>
      <c r="D157" s="34"/>
      <c r="E157" s="4"/>
      <c r="F157" s="34"/>
      <c r="G157" s="4"/>
      <c r="H157" s="34"/>
      <c r="I157" s="4"/>
      <c r="J157" s="34"/>
      <c r="K157" s="354">
        <f>SUM(L157:O157)</f>
        <v>0</v>
      </c>
      <c r="L157" s="263"/>
      <c r="M157" s="5"/>
      <c r="N157" s="36"/>
      <c r="O157" s="61"/>
    </row>
    <row r="158" spans="1:15" ht="12.75" customHeight="1" hidden="1">
      <c r="A158" s="132"/>
      <c r="B158" s="418"/>
      <c r="C158" s="93"/>
      <c r="D158" s="43"/>
      <c r="E158" s="44"/>
      <c r="F158" s="43"/>
      <c r="G158" s="44"/>
      <c r="H158" s="43"/>
      <c r="I158" s="44"/>
      <c r="J158" s="43"/>
      <c r="K158" s="364"/>
      <c r="L158" s="267"/>
      <c r="M158" s="45"/>
      <c r="N158" s="46"/>
      <c r="O158" s="63"/>
    </row>
    <row r="159" spans="1:15" ht="12.75" customHeight="1" hidden="1">
      <c r="A159" s="131"/>
      <c r="B159" s="412" t="s">
        <v>88</v>
      </c>
      <c r="C159" s="38"/>
      <c r="D159" s="29"/>
      <c r="E159" s="38"/>
      <c r="F159" s="29"/>
      <c r="G159" s="38"/>
      <c r="H159" s="29"/>
      <c r="I159" s="38"/>
      <c r="J159" s="29"/>
      <c r="K159" s="386">
        <f>SUM(L159:O159)</f>
        <v>0</v>
      </c>
      <c r="L159" s="287"/>
      <c r="M159" s="39"/>
      <c r="N159" s="31"/>
      <c r="O159" s="60"/>
    </row>
    <row r="160" spans="1:15" ht="12.75" customHeight="1" hidden="1">
      <c r="A160" s="133"/>
      <c r="B160" s="412"/>
      <c r="C160" s="4"/>
      <c r="D160" s="34"/>
      <c r="E160" s="4"/>
      <c r="F160" s="34"/>
      <c r="G160" s="4"/>
      <c r="H160" s="34"/>
      <c r="I160" s="4"/>
      <c r="J160" s="34"/>
      <c r="K160" s="354"/>
      <c r="L160" s="263"/>
      <c r="M160" s="5"/>
      <c r="N160" s="36"/>
      <c r="O160" s="61"/>
    </row>
    <row r="161" spans="1:15" ht="10.5" hidden="1">
      <c r="A161" s="133"/>
      <c r="B161" s="412"/>
      <c r="C161" s="4"/>
      <c r="D161" s="34"/>
      <c r="E161" s="4"/>
      <c r="F161" s="34"/>
      <c r="G161" s="4"/>
      <c r="H161" s="34"/>
      <c r="I161" s="4"/>
      <c r="J161" s="34"/>
      <c r="K161" s="354"/>
      <c r="L161" s="263"/>
      <c r="M161" s="5"/>
      <c r="N161" s="36"/>
      <c r="O161" s="61"/>
    </row>
    <row r="162" spans="1:15" ht="21" hidden="1">
      <c r="A162" s="133"/>
      <c r="B162" s="376" t="s">
        <v>87</v>
      </c>
      <c r="C162" s="4"/>
      <c r="D162" s="34"/>
      <c r="E162" s="4"/>
      <c r="F162" s="34"/>
      <c r="G162" s="4"/>
      <c r="H162" s="34"/>
      <c r="I162" s="4"/>
      <c r="J162" s="34"/>
      <c r="K162" s="354">
        <f>L162</f>
        <v>0</v>
      </c>
      <c r="L162" s="288"/>
      <c r="M162" s="5"/>
      <c r="N162" s="36"/>
      <c r="O162" s="61"/>
    </row>
    <row r="163" spans="1:15" ht="12.75" customHeight="1" hidden="1">
      <c r="A163" s="131"/>
      <c r="B163" s="412" t="s">
        <v>86</v>
      </c>
      <c r="C163" s="38"/>
      <c r="D163" s="29"/>
      <c r="E163" s="38"/>
      <c r="F163" s="29"/>
      <c r="G163" s="38"/>
      <c r="H163" s="29"/>
      <c r="I163" s="38"/>
      <c r="J163" s="29"/>
      <c r="K163" s="385">
        <f>SUM(L163:O163)</f>
        <v>0</v>
      </c>
      <c r="L163" s="287"/>
      <c r="M163" s="39"/>
      <c r="N163" s="31"/>
      <c r="O163" s="60"/>
    </row>
    <row r="164" spans="1:15" ht="12.75" customHeight="1" hidden="1">
      <c r="A164" s="133"/>
      <c r="B164" s="412"/>
      <c r="C164" s="4"/>
      <c r="D164" s="34"/>
      <c r="E164" s="4"/>
      <c r="F164" s="34"/>
      <c r="G164" s="4"/>
      <c r="H164" s="34"/>
      <c r="I164" s="4"/>
      <c r="J164" s="34"/>
      <c r="K164" s="354"/>
      <c r="L164" s="263"/>
      <c r="M164" s="5"/>
      <c r="N164" s="36"/>
      <c r="O164" s="61"/>
    </row>
    <row r="165" spans="1:15" ht="10.5" hidden="1">
      <c r="A165" s="133"/>
      <c r="B165" s="412"/>
      <c r="C165" s="4"/>
      <c r="D165" s="34"/>
      <c r="E165" s="4"/>
      <c r="F165" s="34"/>
      <c r="G165" s="4"/>
      <c r="H165" s="34"/>
      <c r="I165" s="4"/>
      <c r="J165" s="34"/>
      <c r="K165" s="354"/>
      <c r="L165" s="263"/>
      <c r="M165" s="5"/>
      <c r="N165" s="36"/>
      <c r="O165" s="61"/>
    </row>
    <row r="166" spans="1:15" ht="12.75" customHeight="1" hidden="1">
      <c r="A166" s="133"/>
      <c r="B166" s="412"/>
      <c r="C166" s="4"/>
      <c r="D166" s="34"/>
      <c r="E166" s="4"/>
      <c r="F166" s="34"/>
      <c r="G166" s="4"/>
      <c r="H166" s="34"/>
      <c r="I166" s="4"/>
      <c r="J166" s="34"/>
      <c r="K166" s="354"/>
      <c r="L166" s="263"/>
      <c r="M166" s="5"/>
      <c r="N166" s="36"/>
      <c r="O166" s="61"/>
    </row>
    <row r="167" spans="1:15" ht="12.75" customHeight="1">
      <c r="A167" s="131" t="s">
        <v>45</v>
      </c>
      <c r="B167" s="416" t="s">
        <v>80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235.8</v>
      </c>
      <c r="L167" s="266">
        <f>L169+L175</f>
        <v>235.8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14.25" customHeight="1">
      <c r="A168" s="132"/>
      <c r="B168" s="416"/>
      <c r="C168" s="44"/>
      <c r="D168" s="43"/>
      <c r="E168" s="44"/>
      <c r="F168" s="43"/>
      <c r="G168" s="44"/>
      <c r="H168" s="43"/>
      <c r="I168" s="44"/>
      <c r="J168" s="43"/>
      <c r="K168" s="387"/>
      <c r="L168" s="267"/>
      <c r="M168" s="45"/>
      <c r="N168" s="46"/>
      <c r="O168" s="63"/>
    </row>
    <row r="169" spans="1:15" ht="12.75" customHeight="1">
      <c r="A169" s="131"/>
      <c r="B169" s="416" t="s">
        <v>81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233.8</v>
      </c>
      <c r="L169" s="266">
        <f>L172</f>
        <v>233.8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0.5">
      <c r="A170" s="133"/>
      <c r="B170" s="416"/>
      <c r="C170" s="4"/>
      <c r="D170" s="34"/>
      <c r="E170" s="4"/>
      <c r="F170" s="34"/>
      <c r="G170" s="4"/>
      <c r="H170" s="34"/>
      <c r="I170" s="4"/>
      <c r="J170" s="34"/>
      <c r="K170" s="129"/>
      <c r="L170" s="263"/>
      <c r="M170" s="5"/>
      <c r="N170" s="36"/>
      <c r="O170" s="61"/>
    </row>
    <row r="171" spans="1:15" ht="12.75" customHeight="1" thickBot="1">
      <c r="A171" s="132"/>
      <c r="B171" s="416"/>
      <c r="C171" s="44"/>
      <c r="D171" s="43"/>
      <c r="E171" s="44"/>
      <c r="F171" s="43"/>
      <c r="G171" s="44"/>
      <c r="H171" s="43"/>
      <c r="I171" s="44"/>
      <c r="J171" s="43"/>
      <c r="K171" s="387"/>
      <c r="L171" s="273"/>
      <c r="M171" s="67"/>
      <c r="N171" s="68"/>
      <c r="O171" s="69"/>
    </row>
    <row r="172" spans="1:15" ht="12.75" customHeight="1">
      <c r="A172" s="133"/>
      <c r="B172" s="412" t="s">
        <v>166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233.8</v>
      </c>
      <c r="L172" s="277">
        <v>233.8</v>
      </c>
      <c r="M172" s="5"/>
      <c r="N172" s="36"/>
      <c r="O172" s="61"/>
    </row>
    <row r="173" spans="1:15" ht="12" customHeight="1">
      <c r="A173" s="133"/>
      <c r="B173" s="412"/>
      <c r="C173" s="4"/>
      <c r="D173" s="34"/>
      <c r="E173" s="4"/>
      <c r="F173" s="34"/>
      <c r="G173" s="4"/>
      <c r="H173" s="34"/>
      <c r="I173" s="4"/>
      <c r="J173" s="34"/>
      <c r="K173" s="354"/>
      <c r="L173" s="263"/>
      <c r="M173" s="5"/>
      <c r="N173" s="36"/>
      <c r="O173" s="61"/>
    </row>
    <row r="174" spans="1:15" ht="10.5">
      <c r="A174" s="133"/>
      <c r="B174" s="412"/>
      <c r="C174" s="4"/>
      <c r="D174" s="34"/>
      <c r="E174" s="4"/>
      <c r="F174" s="34"/>
      <c r="G174" s="43"/>
      <c r="H174" s="34"/>
      <c r="I174" s="4"/>
      <c r="J174" s="34"/>
      <c r="K174" s="354"/>
      <c r="L174" s="263"/>
      <c r="M174" s="5"/>
      <c r="N174" s="36"/>
      <c r="O174" s="61"/>
    </row>
    <row r="175" spans="1:15" s="104" customFormat="1" ht="12.75" customHeight="1">
      <c r="A175" s="131"/>
      <c r="B175" s="414" t="s">
        <v>111</v>
      </c>
      <c r="C175" s="38" t="s">
        <v>85</v>
      </c>
      <c r="D175" s="29">
        <v>2</v>
      </c>
      <c r="E175" s="38" t="s">
        <v>24</v>
      </c>
      <c r="F175" s="29">
        <v>30</v>
      </c>
      <c r="G175" s="118" t="s">
        <v>112</v>
      </c>
      <c r="H175" s="29" t="s">
        <v>21</v>
      </c>
      <c r="I175" s="38" t="s">
        <v>22</v>
      </c>
      <c r="J175" s="29">
        <v>150</v>
      </c>
      <c r="K175" s="385">
        <f>K178</f>
        <v>2</v>
      </c>
      <c r="L175" s="275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0.5">
      <c r="A176" s="134"/>
      <c r="B176" s="414"/>
      <c r="C176" s="4"/>
      <c r="D176" s="34"/>
      <c r="E176" s="4"/>
      <c r="F176" s="34"/>
      <c r="G176" s="4"/>
      <c r="H176" s="34"/>
      <c r="I176" s="4"/>
      <c r="J176" s="34"/>
      <c r="K176" s="354"/>
      <c r="L176" s="263"/>
      <c r="M176" s="107"/>
      <c r="N176" s="108"/>
      <c r="O176" s="105"/>
    </row>
    <row r="177" spans="1:15" s="104" customFormat="1" ht="8.25" customHeight="1">
      <c r="A177" s="135"/>
      <c r="B177" s="414"/>
      <c r="C177" s="44"/>
      <c r="D177" s="43"/>
      <c r="E177" s="44"/>
      <c r="F177" s="43"/>
      <c r="G177" s="44"/>
      <c r="H177" s="43"/>
      <c r="I177" s="44"/>
      <c r="J177" s="43"/>
      <c r="K177" s="364"/>
      <c r="L177" s="267"/>
      <c r="M177" s="111"/>
      <c r="N177" s="112"/>
      <c r="O177" s="109"/>
    </row>
    <row r="178" spans="1:15" s="104" customFormat="1" ht="12.75" customHeight="1">
      <c r="A178" s="136"/>
      <c r="B178" s="414" t="s">
        <v>167</v>
      </c>
      <c r="C178" s="38" t="s">
        <v>85</v>
      </c>
      <c r="D178" s="29">
        <v>2</v>
      </c>
      <c r="E178" s="38" t="s">
        <v>24</v>
      </c>
      <c r="F178" s="29">
        <v>30</v>
      </c>
      <c r="G178" s="162" t="s">
        <v>112</v>
      </c>
      <c r="H178" s="29">
        <v>13</v>
      </c>
      <c r="I178" s="38" t="s">
        <v>22</v>
      </c>
      <c r="J178" s="29">
        <v>150</v>
      </c>
      <c r="K178" s="385">
        <f>SUM(L178:O178)</f>
        <v>2</v>
      </c>
      <c r="L178" s="275">
        <f>5-3</f>
        <v>2</v>
      </c>
      <c r="M178" s="102"/>
      <c r="N178" s="103"/>
      <c r="O178" s="100"/>
    </row>
    <row r="179" spans="1:15" s="104" customFormat="1" ht="12.75" customHeight="1">
      <c r="A179" s="134"/>
      <c r="B179" s="414"/>
      <c r="C179" s="4"/>
      <c r="D179" s="34"/>
      <c r="E179" s="4"/>
      <c r="F179" s="34"/>
      <c r="G179" s="4"/>
      <c r="H179" s="34"/>
      <c r="I179" s="4"/>
      <c r="J179" s="34"/>
      <c r="K179" s="354"/>
      <c r="L179" s="289"/>
      <c r="M179" s="107"/>
      <c r="N179" s="108"/>
      <c r="O179" s="105"/>
    </row>
    <row r="180" spans="1:15" s="104" customFormat="1" ht="6" customHeight="1">
      <c r="A180" s="163"/>
      <c r="B180" s="415"/>
      <c r="C180" s="116"/>
      <c r="D180" s="117"/>
      <c r="E180" s="116"/>
      <c r="F180" s="117"/>
      <c r="G180" s="116"/>
      <c r="H180" s="117"/>
      <c r="I180" s="116"/>
      <c r="J180" s="117"/>
      <c r="K180" s="316"/>
      <c r="L180" s="290"/>
      <c r="M180" s="165"/>
      <c r="N180" s="166"/>
      <c r="O180" s="167"/>
    </row>
    <row r="181" spans="1:15" ht="12.75" customHeight="1" hidden="1">
      <c r="A181" s="133" t="s">
        <v>89</v>
      </c>
      <c r="B181" s="418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88">
        <f>SUM(L181:O181)</f>
        <v>0</v>
      </c>
      <c r="L181" s="291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16"/>
      <c r="C182" s="44"/>
      <c r="D182" s="43"/>
      <c r="E182" s="44"/>
      <c r="F182" s="43"/>
      <c r="G182" s="44"/>
      <c r="H182" s="43"/>
      <c r="I182" s="44"/>
      <c r="J182" s="43"/>
      <c r="K182" s="389"/>
      <c r="L182" s="292"/>
      <c r="M182" s="45"/>
      <c r="N182" s="46"/>
      <c r="O182" s="63"/>
    </row>
    <row r="183" spans="1:15" ht="9.75" customHeight="1" hidden="1">
      <c r="A183" s="305"/>
      <c r="B183" s="311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90">
        <f>SUM(L183:O183)</f>
        <v>0</v>
      </c>
      <c r="L183" s="293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19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91">
        <f>SUM(L184:O184)</f>
        <v>0</v>
      </c>
      <c r="L184" s="294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92" t="s">
        <v>50</v>
      </c>
      <c r="C185" s="4"/>
      <c r="D185" s="34"/>
      <c r="E185" s="4"/>
      <c r="F185" s="34"/>
      <c r="G185" s="4"/>
      <c r="H185" s="34"/>
      <c r="I185" s="4"/>
      <c r="J185" s="34"/>
      <c r="K185" s="354"/>
      <c r="L185" s="275"/>
      <c r="M185" s="39"/>
      <c r="N185" s="31"/>
      <c r="O185" s="60"/>
    </row>
    <row r="186" spans="1:15" ht="12.75" customHeight="1" hidden="1">
      <c r="A186" s="133"/>
      <c r="B186" s="417" t="s">
        <v>51</v>
      </c>
      <c r="C186" s="4"/>
      <c r="D186" s="34"/>
      <c r="E186" s="4"/>
      <c r="F186" s="34"/>
      <c r="G186" s="4"/>
      <c r="H186" s="34"/>
      <c r="I186" s="4"/>
      <c r="J186" s="34"/>
      <c r="K186" s="354">
        <f>SUM(L186:O186)</f>
        <v>0</v>
      </c>
      <c r="L186" s="263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17"/>
      <c r="C187" s="4"/>
      <c r="D187" s="34"/>
      <c r="E187" s="4"/>
      <c r="F187" s="34"/>
      <c r="G187" s="4"/>
      <c r="H187" s="34"/>
      <c r="I187" s="4"/>
      <c r="J187" s="34"/>
      <c r="K187" s="354"/>
      <c r="L187" s="263"/>
      <c r="M187" s="5"/>
      <c r="N187" s="36"/>
      <c r="O187" s="61"/>
    </row>
    <row r="188" spans="1:15" ht="12.75" customHeight="1" hidden="1">
      <c r="A188" s="133"/>
      <c r="B188" s="417"/>
      <c r="C188" s="4"/>
      <c r="D188" s="34"/>
      <c r="E188" s="4"/>
      <c r="F188" s="34"/>
      <c r="G188" s="4"/>
      <c r="H188" s="34"/>
      <c r="I188" s="4"/>
      <c r="J188" s="34"/>
      <c r="K188" s="354"/>
      <c r="L188" s="263"/>
      <c r="M188" s="5"/>
      <c r="N188" s="36"/>
      <c r="O188" s="61"/>
    </row>
    <row r="189" spans="1:15" ht="9.75" customHeight="1" hidden="1">
      <c r="A189" s="133"/>
      <c r="B189" s="417"/>
      <c r="C189" s="4"/>
      <c r="D189" s="34"/>
      <c r="E189" s="4"/>
      <c r="F189" s="34"/>
      <c r="G189" s="4"/>
      <c r="H189" s="34"/>
      <c r="I189" s="4"/>
      <c r="J189" s="34"/>
      <c r="K189" s="354"/>
      <c r="L189" s="263"/>
      <c r="M189" s="5"/>
      <c r="N189" s="36"/>
      <c r="O189" s="61"/>
    </row>
    <row r="190" spans="1:15" ht="9.75" customHeight="1" hidden="1">
      <c r="A190" s="133"/>
      <c r="B190" s="417"/>
      <c r="C190" s="4"/>
      <c r="D190" s="34"/>
      <c r="E190" s="4"/>
      <c r="F190" s="34"/>
      <c r="G190" s="4"/>
      <c r="H190" s="34"/>
      <c r="I190" s="4"/>
      <c r="J190" s="34"/>
      <c r="K190" s="354"/>
      <c r="L190" s="263"/>
      <c r="M190" s="5"/>
      <c r="N190" s="36"/>
      <c r="O190" s="61"/>
    </row>
    <row r="191" spans="1:15" ht="9.75" customHeight="1" hidden="1">
      <c r="A191" s="133"/>
      <c r="B191" s="417"/>
      <c r="C191" s="4"/>
      <c r="D191" s="34"/>
      <c r="E191" s="4"/>
      <c r="F191" s="34"/>
      <c r="G191" s="4"/>
      <c r="H191" s="34"/>
      <c r="I191" s="4"/>
      <c r="J191" s="34"/>
      <c r="K191" s="354"/>
      <c r="L191" s="263"/>
      <c r="M191" s="5"/>
      <c r="N191" s="36"/>
      <c r="O191" s="61"/>
    </row>
    <row r="192" spans="1:15" ht="9.75" customHeight="1" hidden="1">
      <c r="A192" s="133"/>
      <c r="B192" s="417"/>
      <c r="C192" s="4"/>
      <c r="D192" s="34"/>
      <c r="E192" s="4"/>
      <c r="F192" s="34"/>
      <c r="G192" s="4"/>
      <c r="H192" s="34"/>
      <c r="I192" s="4"/>
      <c r="J192" s="34"/>
      <c r="K192" s="354"/>
      <c r="L192" s="263"/>
      <c r="M192" s="5"/>
      <c r="N192" s="36"/>
      <c r="O192" s="61"/>
    </row>
    <row r="193" spans="1:15" ht="9.75" customHeight="1" hidden="1">
      <c r="A193" s="131"/>
      <c r="B193" s="384" t="s">
        <v>52</v>
      </c>
      <c r="C193" s="91"/>
      <c r="D193" s="29"/>
      <c r="E193" s="38"/>
      <c r="F193" s="29"/>
      <c r="G193" s="38"/>
      <c r="H193" s="29"/>
      <c r="I193" s="38"/>
      <c r="J193" s="29"/>
      <c r="K193" s="385"/>
      <c r="L193" s="275"/>
      <c r="M193" s="39"/>
      <c r="N193" s="31"/>
      <c r="O193" s="60"/>
    </row>
    <row r="194" spans="1:15" ht="12.75" customHeight="1" hidden="1">
      <c r="A194" s="133"/>
      <c r="B194" s="418" t="s">
        <v>53</v>
      </c>
      <c r="C194" s="92"/>
      <c r="D194" s="34"/>
      <c r="E194" s="4"/>
      <c r="F194" s="34"/>
      <c r="G194" s="4"/>
      <c r="H194" s="34"/>
      <c r="I194" s="4"/>
      <c r="J194" s="34"/>
      <c r="K194" s="354">
        <f>SUM(L194:O194)</f>
        <v>0</v>
      </c>
      <c r="L194" s="263"/>
      <c r="M194" s="5"/>
      <c r="N194" s="36"/>
      <c r="O194" s="61"/>
    </row>
    <row r="195" spans="1:15" ht="12.75" customHeight="1" hidden="1">
      <c r="A195" s="132"/>
      <c r="B195" s="418"/>
      <c r="C195" s="93"/>
      <c r="D195" s="43"/>
      <c r="E195" s="44"/>
      <c r="F195" s="43"/>
      <c r="G195" s="44"/>
      <c r="H195" s="43"/>
      <c r="I195" s="44"/>
      <c r="J195" s="43"/>
      <c r="K195" s="364"/>
      <c r="L195" s="267"/>
      <c r="M195" s="45"/>
      <c r="N195" s="46"/>
      <c r="O195" s="63"/>
    </row>
    <row r="196" spans="1:15" ht="12.75" customHeight="1" hidden="1">
      <c r="A196" s="131"/>
      <c r="B196" s="412" t="s">
        <v>88</v>
      </c>
      <c r="C196" s="38"/>
      <c r="D196" s="29"/>
      <c r="E196" s="38"/>
      <c r="F196" s="29"/>
      <c r="G196" s="38"/>
      <c r="H196" s="29"/>
      <c r="I196" s="38"/>
      <c r="J196" s="29"/>
      <c r="K196" s="386">
        <f>SUM(L196:O196)</f>
        <v>0</v>
      </c>
      <c r="L196" s="287"/>
      <c r="M196" s="39"/>
      <c r="N196" s="31"/>
      <c r="O196" s="60"/>
    </row>
    <row r="197" spans="1:15" ht="12.75" customHeight="1" hidden="1">
      <c r="A197" s="133"/>
      <c r="B197" s="412"/>
      <c r="C197" s="4"/>
      <c r="D197" s="34"/>
      <c r="E197" s="4"/>
      <c r="F197" s="34"/>
      <c r="G197" s="4"/>
      <c r="H197" s="34"/>
      <c r="I197" s="4"/>
      <c r="J197" s="34"/>
      <c r="K197" s="354"/>
      <c r="L197" s="263"/>
      <c r="M197" s="5"/>
      <c r="N197" s="36"/>
      <c r="O197" s="61"/>
    </row>
    <row r="198" spans="1:15" ht="9.75" customHeight="1" hidden="1">
      <c r="A198" s="133"/>
      <c r="B198" s="412"/>
      <c r="C198" s="4"/>
      <c r="D198" s="34"/>
      <c r="E198" s="4"/>
      <c r="F198" s="34"/>
      <c r="G198" s="4"/>
      <c r="H198" s="34"/>
      <c r="I198" s="4"/>
      <c r="J198" s="34"/>
      <c r="K198" s="354"/>
      <c r="L198" s="263"/>
      <c r="M198" s="5"/>
      <c r="N198" s="36"/>
      <c r="O198" s="61"/>
    </row>
    <row r="199" spans="1:15" ht="20.25" customHeight="1" hidden="1">
      <c r="A199" s="133"/>
      <c r="B199" s="376" t="s">
        <v>87</v>
      </c>
      <c r="C199" s="4"/>
      <c r="D199" s="34"/>
      <c r="E199" s="4"/>
      <c r="F199" s="34"/>
      <c r="G199" s="4"/>
      <c r="H199" s="34"/>
      <c r="I199" s="4"/>
      <c r="J199" s="34"/>
      <c r="K199" s="354">
        <f>L199</f>
        <v>0</v>
      </c>
      <c r="L199" s="288"/>
      <c r="M199" s="5"/>
      <c r="N199" s="36"/>
      <c r="O199" s="61"/>
    </row>
    <row r="200" spans="1:15" ht="12.75" customHeight="1" hidden="1">
      <c r="A200" s="131"/>
      <c r="B200" s="412" t="s">
        <v>86</v>
      </c>
      <c r="C200" s="38"/>
      <c r="D200" s="29"/>
      <c r="E200" s="38"/>
      <c r="F200" s="29"/>
      <c r="G200" s="38"/>
      <c r="H200" s="29"/>
      <c r="I200" s="38"/>
      <c r="J200" s="29"/>
      <c r="K200" s="385">
        <f>SUM(L200:O200)</f>
        <v>0</v>
      </c>
      <c r="L200" s="287"/>
      <c r="M200" s="39"/>
      <c r="N200" s="31"/>
      <c r="O200" s="60"/>
    </row>
    <row r="201" spans="1:15" ht="12.75" customHeight="1" hidden="1">
      <c r="A201" s="133"/>
      <c r="B201" s="412"/>
      <c r="C201" s="4"/>
      <c r="D201" s="34"/>
      <c r="E201" s="4"/>
      <c r="F201" s="34"/>
      <c r="G201" s="4"/>
      <c r="H201" s="34"/>
      <c r="I201" s="4"/>
      <c r="J201" s="34"/>
      <c r="K201" s="354"/>
      <c r="L201" s="263"/>
      <c r="M201" s="5"/>
      <c r="N201" s="36"/>
      <c r="O201" s="61"/>
    </row>
    <row r="202" spans="1:15" ht="9.75" customHeight="1" hidden="1">
      <c r="A202" s="133"/>
      <c r="B202" s="412"/>
      <c r="C202" s="4"/>
      <c r="D202" s="34"/>
      <c r="E202" s="4"/>
      <c r="F202" s="34"/>
      <c r="G202" s="4"/>
      <c r="H202" s="34"/>
      <c r="I202" s="4"/>
      <c r="J202" s="34"/>
      <c r="K202" s="354"/>
      <c r="L202" s="263"/>
      <c r="M202" s="5"/>
      <c r="N202" s="36"/>
      <c r="O202" s="61"/>
    </row>
    <row r="203" spans="1:15" ht="12.75" customHeight="1" hidden="1">
      <c r="A203" s="133"/>
      <c r="B203" s="412"/>
      <c r="C203" s="4"/>
      <c r="D203" s="34"/>
      <c r="E203" s="4"/>
      <c r="F203" s="34"/>
      <c r="G203" s="4"/>
      <c r="H203" s="34"/>
      <c r="I203" s="4"/>
      <c r="J203" s="34"/>
      <c r="K203" s="354"/>
      <c r="L203" s="263"/>
      <c r="M203" s="5"/>
      <c r="N203" s="36"/>
      <c r="O203" s="61"/>
    </row>
    <row r="204" spans="1:15" ht="21">
      <c r="A204" s="308" t="s">
        <v>89</v>
      </c>
      <c r="B204" s="365" t="s">
        <v>175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393">
        <f>L204</f>
        <v>787.588</v>
      </c>
      <c r="L204" s="295">
        <f>L205</f>
        <v>787.588</v>
      </c>
      <c r="M204" s="5"/>
      <c r="N204" s="36"/>
      <c r="O204" s="61"/>
    </row>
    <row r="205" spans="1:15" ht="15.75" customHeight="1">
      <c r="A205" s="133"/>
      <c r="B205" s="413" t="s">
        <v>171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394">
        <f>L205</f>
        <v>787.588</v>
      </c>
      <c r="L205" s="295">
        <f>513+155+119.588</f>
        <v>787.588</v>
      </c>
      <c r="M205" s="5"/>
      <c r="N205" s="36"/>
      <c r="O205" s="61"/>
    </row>
    <row r="206" spans="1:15" ht="12" customHeight="1" thickBot="1">
      <c r="A206" s="133"/>
      <c r="B206" s="413"/>
      <c r="C206" s="4"/>
      <c r="D206" s="34"/>
      <c r="E206" s="4"/>
      <c r="F206" s="34"/>
      <c r="G206" s="4"/>
      <c r="H206" s="34"/>
      <c r="I206" s="4"/>
      <c r="J206" s="34"/>
      <c r="K206" s="354"/>
      <c r="L206" s="263"/>
      <c r="M206" s="5"/>
      <c r="N206" s="36"/>
      <c r="O206" s="61"/>
    </row>
    <row r="207" spans="1:15" ht="12.75" customHeight="1" hidden="1">
      <c r="A207" s="131" t="s">
        <v>54</v>
      </c>
      <c r="B207" s="412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85">
        <f aca="true" t="shared" si="1" ref="K207:K216">SUM(L207:O207)</f>
        <v>0</v>
      </c>
      <c r="L207" s="275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12"/>
      <c r="C208" s="4"/>
      <c r="D208" s="34"/>
      <c r="E208" s="4"/>
      <c r="F208" s="34"/>
      <c r="G208" s="4"/>
      <c r="H208" s="34"/>
      <c r="I208" s="4"/>
      <c r="J208" s="34"/>
      <c r="K208" s="354"/>
      <c r="L208" s="263"/>
      <c r="M208" s="5"/>
      <c r="N208" s="36"/>
      <c r="O208" s="61"/>
    </row>
    <row r="209" spans="1:15" ht="12.75" customHeight="1" hidden="1">
      <c r="A209" s="131" t="s">
        <v>10</v>
      </c>
      <c r="B209" s="395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85">
        <f t="shared" si="1"/>
        <v>0</v>
      </c>
      <c r="L209" s="275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05" t="s">
        <v>12</v>
      </c>
      <c r="B210" s="311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396">
        <f t="shared" si="1"/>
        <v>0</v>
      </c>
      <c r="L210" s="296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14" t="s">
        <v>83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85">
        <f t="shared" si="1"/>
        <v>0</v>
      </c>
      <c r="L211" s="275">
        <v>0</v>
      </c>
      <c r="M211" s="39"/>
      <c r="N211" s="31"/>
      <c r="O211" s="60"/>
    </row>
    <row r="212" spans="1:15" ht="12.75" customHeight="1" hidden="1">
      <c r="A212" s="133"/>
      <c r="B212" s="414"/>
      <c r="C212" s="4"/>
      <c r="D212" s="34"/>
      <c r="E212" s="4"/>
      <c r="F212" s="34"/>
      <c r="G212" s="4"/>
      <c r="H212" s="34"/>
      <c r="I212" s="4"/>
      <c r="J212" s="34"/>
      <c r="K212" s="354"/>
      <c r="L212" s="263"/>
      <c r="M212" s="5"/>
      <c r="N212" s="36"/>
      <c r="O212" s="61"/>
    </row>
    <row r="213" spans="1:15" ht="9.75" customHeight="1" hidden="1">
      <c r="A213" s="132"/>
      <c r="B213" s="414"/>
      <c r="C213" s="44"/>
      <c r="D213" s="43"/>
      <c r="E213" s="44"/>
      <c r="F213" s="43"/>
      <c r="G213" s="44"/>
      <c r="H213" s="43"/>
      <c r="I213" s="44"/>
      <c r="J213" s="43"/>
      <c r="K213" s="364"/>
      <c r="L213" s="267"/>
      <c r="M213" s="45"/>
      <c r="N213" s="46"/>
      <c r="O213" s="63"/>
    </row>
    <row r="214" spans="1:15" ht="12.75" customHeight="1" hidden="1">
      <c r="A214" s="131" t="s">
        <v>26</v>
      </c>
      <c r="B214" s="317" t="s">
        <v>169</v>
      </c>
      <c r="C214" s="38" t="s">
        <v>20</v>
      </c>
      <c r="D214" s="29">
        <v>2</v>
      </c>
      <c r="E214" s="162" t="s">
        <v>168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97">
        <f t="shared" si="1"/>
        <v>0</v>
      </c>
      <c r="L214" s="269">
        <f>L215</f>
        <v>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 hidden="1">
      <c r="A215" s="308" t="s">
        <v>27</v>
      </c>
      <c r="B215" s="365" t="s">
        <v>170</v>
      </c>
      <c r="C215" s="23">
        <v>304</v>
      </c>
      <c r="D215" s="29">
        <v>2</v>
      </c>
      <c r="E215" s="162" t="s">
        <v>168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398">
        <f>SUM(L215:O215)</f>
        <v>0</v>
      </c>
      <c r="L215" s="297">
        <f>L216+L217+L223</f>
        <v>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31.5" hidden="1">
      <c r="A216" s="254"/>
      <c r="B216" s="395" t="s">
        <v>178</v>
      </c>
      <c r="C216" s="38">
        <v>304</v>
      </c>
      <c r="D216" s="29">
        <v>2</v>
      </c>
      <c r="E216" s="162" t="s">
        <v>168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398">
        <f t="shared" si="1"/>
        <v>0</v>
      </c>
      <c r="L216" s="269">
        <v>0</v>
      </c>
      <c r="M216" s="39"/>
      <c r="N216" s="31"/>
      <c r="O216" s="60"/>
    </row>
    <row r="217" spans="1:15" ht="22.5" customHeight="1" hidden="1">
      <c r="A217" s="131"/>
      <c r="B217" s="314" t="s">
        <v>170</v>
      </c>
      <c r="C217" s="38">
        <v>304</v>
      </c>
      <c r="D217" s="29">
        <v>2</v>
      </c>
      <c r="E217" s="162" t="s">
        <v>168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397">
        <f>SUM(L217:O217)</f>
        <v>0</v>
      </c>
      <c r="L217" s="298">
        <f>7.53+1.97-9.5</f>
        <v>0</v>
      </c>
      <c r="M217" s="39"/>
      <c r="N217" s="31"/>
      <c r="O217" s="60"/>
    </row>
    <row r="218" spans="1:15" ht="12.75" customHeight="1" hidden="1">
      <c r="A218" s="142" t="s">
        <v>131</v>
      </c>
      <c r="B218" s="399" t="s">
        <v>90</v>
      </c>
      <c r="C218" s="38" t="s">
        <v>85</v>
      </c>
      <c r="D218" s="29">
        <v>2</v>
      </c>
      <c r="E218" s="38" t="s">
        <v>24</v>
      </c>
      <c r="F218" s="154" t="s">
        <v>91</v>
      </c>
      <c r="G218" s="38" t="s">
        <v>20</v>
      </c>
      <c r="H218" s="29" t="s">
        <v>21</v>
      </c>
      <c r="I218" s="38" t="s">
        <v>22</v>
      </c>
      <c r="J218" s="29">
        <v>151</v>
      </c>
      <c r="K218" s="355">
        <f>K220</f>
        <v>0</v>
      </c>
      <c r="L218" s="264">
        <f>L220</f>
        <v>0</v>
      </c>
      <c r="M218" s="170"/>
      <c r="N218" s="171"/>
      <c r="O218" s="172"/>
    </row>
    <row r="219" spans="1:15" ht="45" customHeight="1" hidden="1">
      <c r="A219" s="306"/>
      <c r="B219" s="399" t="s">
        <v>132</v>
      </c>
      <c r="C219" s="38" t="s">
        <v>85</v>
      </c>
      <c r="D219" s="29">
        <v>2</v>
      </c>
      <c r="E219" s="38" t="s">
        <v>24</v>
      </c>
      <c r="F219" s="154" t="s">
        <v>91</v>
      </c>
      <c r="G219" s="162" t="s">
        <v>110</v>
      </c>
      <c r="H219" s="29" t="s">
        <v>21</v>
      </c>
      <c r="I219" s="38" t="s">
        <v>22</v>
      </c>
      <c r="J219" s="29">
        <v>151</v>
      </c>
      <c r="K219" s="355">
        <f>K220</f>
        <v>0</v>
      </c>
      <c r="L219" s="264">
        <f>L220</f>
        <v>0</v>
      </c>
      <c r="M219" s="170"/>
      <c r="N219" s="171"/>
      <c r="O219" s="172"/>
    </row>
    <row r="220" spans="1:15" ht="39" customHeight="1" hidden="1">
      <c r="A220" s="306"/>
      <c r="B220" s="399" t="s">
        <v>133</v>
      </c>
      <c r="C220" s="38" t="s">
        <v>85</v>
      </c>
      <c r="D220" s="29">
        <v>2</v>
      </c>
      <c r="E220" s="38" t="s">
        <v>24</v>
      </c>
      <c r="F220" s="154" t="s">
        <v>91</v>
      </c>
      <c r="G220" s="162" t="s">
        <v>110</v>
      </c>
      <c r="H220" s="29" t="s">
        <v>32</v>
      </c>
      <c r="I220" s="38" t="s">
        <v>22</v>
      </c>
      <c r="J220" s="29">
        <v>151</v>
      </c>
      <c r="K220" s="316">
        <f>SUM(L220:O220)</f>
        <v>0</v>
      </c>
      <c r="L220" s="264">
        <v>0</v>
      </c>
      <c r="M220" s="170"/>
      <c r="N220" s="171"/>
      <c r="O220" s="172"/>
    </row>
    <row r="221" spans="1:15" ht="42.75" customHeight="1" hidden="1">
      <c r="A221" s="345" t="s">
        <v>26</v>
      </c>
      <c r="B221" s="400" t="s">
        <v>129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20">
        <f>K222</f>
        <v>0</v>
      </c>
      <c r="L221" s="291">
        <f>L222</f>
        <v>0</v>
      </c>
      <c r="M221" s="5"/>
      <c r="N221" s="36"/>
      <c r="O221" s="61"/>
    </row>
    <row r="222" spans="1:15" ht="39.75" customHeight="1" hidden="1" thickBot="1">
      <c r="A222" s="347" t="s">
        <v>27</v>
      </c>
      <c r="B222" s="401" t="s">
        <v>130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91"/>
      <c r="M222" s="5"/>
      <c r="N222" s="36"/>
      <c r="O222" s="61"/>
    </row>
    <row r="223" spans="1:15" ht="21" hidden="1" thickBot="1">
      <c r="A223" s="254"/>
      <c r="B223" s="395" t="s">
        <v>170</v>
      </c>
      <c r="C223" s="38">
        <v>304</v>
      </c>
      <c r="D223" s="29">
        <v>2</v>
      </c>
      <c r="E223" s="162" t="s">
        <v>168</v>
      </c>
      <c r="F223" s="186" t="s">
        <v>37</v>
      </c>
      <c r="G223" s="186" t="s">
        <v>31</v>
      </c>
      <c r="H223" s="23">
        <v>13</v>
      </c>
      <c r="I223" s="23" t="s">
        <v>22</v>
      </c>
      <c r="J223" s="29">
        <v>150</v>
      </c>
      <c r="K223" s="398">
        <f>SUM(L223:O223)</f>
        <v>0</v>
      </c>
      <c r="L223" s="269"/>
      <c r="M223" s="39"/>
      <c r="N223" s="31"/>
      <c r="O223" s="60"/>
    </row>
    <row r="224" spans="1:15" ht="17.25" customHeight="1" thickBot="1">
      <c r="A224" s="348"/>
      <c r="B224" s="120" t="s">
        <v>70</v>
      </c>
      <c r="C224" s="150"/>
      <c r="D224" s="152"/>
      <c r="E224" s="152"/>
      <c r="F224" s="152"/>
      <c r="G224" s="152"/>
      <c r="H224" s="152"/>
      <c r="I224" s="152"/>
      <c r="J224" s="122"/>
      <c r="K224" s="213">
        <f>K13+K130+K207</f>
        <v>11358.788</v>
      </c>
      <c r="L224" s="410">
        <f>L13+L130+L207</f>
        <v>11358.788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 hidden="1">
      <c r="B225" s="1" t="s">
        <v>61</v>
      </c>
      <c r="C225" s="3" t="s">
        <v>62</v>
      </c>
      <c r="K225" s="2"/>
      <c r="L225" s="2"/>
      <c r="M225" s="2"/>
      <c r="N225" s="2"/>
      <c r="O225" s="2"/>
    </row>
    <row r="226" spans="2:15" ht="12.75" customHeight="1" hidden="1">
      <c r="B226" s="1" t="s">
        <v>63</v>
      </c>
      <c r="C226" s="3" t="s">
        <v>64</v>
      </c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  <row r="228" spans="11:15" ht="10.5">
      <c r="K228" s="2"/>
      <c r="L228" s="2"/>
      <c r="M228" s="2"/>
      <c r="N228" s="2"/>
      <c r="O228" s="2"/>
    </row>
    <row r="229" spans="11:15" ht="10.5"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</sheetData>
  <sheetProtection/>
  <mergeCells count="44"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  <mergeCell ref="A10:A11"/>
    <mergeCell ref="C10:J10"/>
    <mergeCell ref="K10:K11"/>
    <mergeCell ref="L10:O10"/>
    <mergeCell ref="A7:K7"/>
    <mergeCell ref="A8:K8"/>
    <mergeCell ref="C9:F9"/>
    <mergeCell ref="B140:B141"/>
    <mergeCell ref="B172:B174"/>
    <mergeCell ref="B73:B78"/>
    <mergeCell ref="B55:B58"/>
    <mergeCell ref="B59:B64"/>
    <mergeCell ref="B80:B89"/>
    <mergeCell ref="B91:B96"/>
    <mergeCell ref="B117:B120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</mergeCells>
  <printOptions/>
  <pageMargins left="0.5905511811023623" right="0" top="0" bottom="0" header="0.5118110236220472" footer="0.5118110236220472"/>
  <pageSetup fitToHeight="2" horizontalDpi="600" verticalDpi="600" orientation="portrait" paperSize="9" scale="78" r:id="rId1"/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2" width="9.140625" style="1" customWidth="1"/>
    <col min="13" max="14" width="8.71093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56" t="s">
        <v>146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</row>
    <row r="8" spans="1:27" ht="11.25">
      <c r="A8" s="456" t="s">
        <v>187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</row>
    <row r="10" spans="1:28" s="137" customFormat="1" ht="13.5" customHeight="1">
      <c r="A10" s="457" t="s">
        <v>9</v>
      </c>
      <c r="B10" s="466" t="s">
        <v>0</v>
      </c>
      <c r="C10" s="459" t="s">
        <v>1</v>
      </c>
      <c r="D10" s="459"/>
      <c r="E10" s="459"/>
      <c r="F10" s="459"/>
      <c r="G10" s="459"/>
      <c r="H10" s="459"/>
      <c r="I10" s="459"/>
      <c r="J10" s="459"/>
      <c r="K10" s="457" t="s">
        <v>2</v>
      </c>
      <c r="L10" s="461" t="s">
        <v>4</v>
      </c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196"/>
    </row>
    <row r="11" spans="1:28" s="137" customFormat="1" ht="45" customHeight="1" thickBot="1">
      <c r="A11" s="458"/>
      <c r="B11" s="467"/>
      <c r="C11" s="231" t="s">
        <v>84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72</v>
      </c>
      <c r="K11" s="458"/>
      <c r="L11" s="232" t="s">
        <v>113</v>
      </c>
      <c r="M11" s="233" t="s">
        <v>114</v>
      </c>
      <c r="N11" s="233" t="s">
        <v>115</v>
      </c>
      <c r="O11" s="234" t="s">
        <v>116</v>
      </c>
      <c r="P11" s="234" t="s">
        <v>117</v>
      </c>
      <c r="Q11" s="234" t="s">
        <v>118</v>
      </c>
      <c r="R11" s="234" t="s">
        <v>119</v>
      </c>
      <c r="S11" s="234" t="s">
        <v>120</v>
      </c>
      <c r="T11" s="234" t="s">
        <v>121</v>
      </c>
      <c r="U11" s="234" t="s">
        <v>122</v>
      </c>
      <c r="V11" s="234" t="s">
        <v>123</v>
      </c>
      <c r="W11" s="234" t="s">
        <v>124</v>
      </c>
      <c r="X11" s="234" t="s">
        <v>125</v>
      </c>
      <c r="Y11" s="234" t="s">
        <v>126</v>
      </c>
      <c r="Z11" s="234" t="s">
        <v>127</v>
      </c>
      <c r="AA11" s="234" t="s">
        <v>128</v>
      </c>
      <c r="AB11" s="196"/>
    </row>
    <row r="12" spans="1:28" s="137" customFormat="1" ht="12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1.25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1.25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98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2">
      <c r="A17" s="218"/>
      <c r="B17" s="314" t="s">
        <v>180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3.5">
      <c r="A18" s="218"/>
      <c r="B18" s="314" t="s">
        <v>181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138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139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21">
      <c r="A20" s="223" t="s">
        <v>27</v>
      </c>
      <c r="B20" s="148" t="s">
        <v>140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3">
      <c r="A21" s="218"/>
      <c r="B21" s="148" t="s">
        <v>142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3.5">
      <c r="A22" s="218"/>
      <c r="B22" s="148" t="s">
        <v>143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3">
      <c r="A23" s="218"/>
      <c r="B23" s="148" t="s">
        <v>144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3">
      <c r="A24" s="218"/>
      <c r="B24" s="148" t="s">
        <v>145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1.25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53" t="s">
        <v>157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53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1.25" hidden="1">
      <c r="A29" s="218"/>
      <c r="B29" s="453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1.25">
      <c r="A30" s="218" t="s">
        <v>141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153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1.5">
      <c r="A32" s="223"/>
      <c r="B32" s="148" t="s">
        <v>152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151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156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138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155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154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70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1.25">
      <c r="A38" s="21" t="s">
        <v>34</v>
      </c>
      <c r="B38" s="22" t="s">
        <v>99</v>
      </c>
      <c r="C38" s="23" t="s">
        <v>20</v>
      </c>
      <c r="D38" s="23">
        <v>1</v>
      </c>
      <c r="E38" s="23" t="s">
        <v>100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31.5">
      <c r="A39" s="54" t="s">
        <v>36</v>
      </c>
      <c r="B39" s="55" t="s">
        <v>101</v>
      </c>
      <c r="C39" s="49">
        <v>304</v>
      </c>
      <c r="D39" s="49">
        <v>1</v>
      </c>
      <c r="E39" s="49" t="s">
        <v>100</v>
      </c>
      <c r="F39" s="49" t="s">
        <v>91</v>
      </c>
      <c r="G39" s="49" t="s">
        <v>20</v>
      </c>
      <c r="H39" s="49" t="s">
        <v>23</v>
      </c>
      <c r="I39" s="49" t="s">
        <v>22</v>
      </c>
      <c r="J39" s="49" t="s">
        <v>102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63">
      <c r="A40" s="33"/>
      <c r="B40" s="56" t="s">
        <v>103</v>
      </c>
      <c r="C40" s="49">
        <v>304</v>
      </c>
      <c r="D40" s="49">
        <v>1</v>
      </c>
      <c r="E40" s="49" t="s">
        <v>100</v>
      </c>
      <c r="F40" s="49" t="s">
        <v>91</v>
      </c>
      <c r="G40" s="49" t="s">
        <v>25</v>
      </c>
      <c r="H40" s="49" t="s">
        <v>23</v>
      </c>
      <c r="I40" s="49" t="s">
        <v>104</v>
      </c>
      <c r="J40" s="49" t="s">
        <v>102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1.25">
      <c r="A41" s="27">
        <v>4</v>
      </c>
      <c r="B41" s="443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1.25">
      <c r="A42" s="33"/>
      <c r="B42" s="443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43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1.25">
      <c r="A44" s="42"/>
      <c r="B44" s="443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1.25">
      <c r="A45" s="27" t="s">
        <v>69</v>
      </c>
      <c r="B45" s="450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1.25">
      <c r="A46" s="33"/>
      <c r="B46" s="450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50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1.25">
      <c r="A48" s="33"/>
      <c r="B48" s="450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1.25">
      <c r="A49" s="33"/>
      <c r="B49" s="450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1.25">
      <c r="A50" s="42"/>
      <c r="B50" s="450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1.25">
      <c r="A51" s="27"/>
      <c r="B51" s="444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1.25">
      <c r="A52" s="33"/>
      <c r="B52" s="444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44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44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44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7"/>
      <c r="B56" s="445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1.25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60"/>
      <c r="B58" s="446" t="s">
        <v>158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92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1.25">
      <c r="A59" s="126"/>
      <c r="B59" s="447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47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6"/>
      <c r="B61" s="447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6"/>
      <c r="B62" s="447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61"/>
      <c r="B63" s="448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1.25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7"/>
      <c r="B65" s="462" t="s">
        <v>76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1.25">
      <c r="A66" s="33"/>
      <c r="B66" s="450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50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50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50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50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50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50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50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63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64" t="s">
        <v>159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" thickBot="1">
      <c r="A77" s="33"/>
      <c r="B77" s="464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64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64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64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7"/>
      <c r="B81" s="465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1">
      <c r="A82" s="128">
        <v>5</v>
      </c>
      <c r="B82" s="113" t="s">
        <v>93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1">
      <c r="A83" s="54" t="s">
        <v>95</v>
      </c>
      <c r="B83" s="40" t="s">
        <v>96</v>
      </c>
      <c r="C83" s="77" t="s">
        <v>85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21">
      <c r="A84" s="21"/>
      <c r="B84" s="40" t="s">
        <v>160</v>
      </c>
      <c r="C84" s="77" t="s">
        <v>85</v>
      </c>
      <c r="D84" s="49">
        <v>1</v>
      </c>
      <c r="E84" s="49">
        <v>13</v>
      </c>
      <c r="F84" s="49" t="s">
        <v>23</v>
      </c>
      <c r="G84" s="49" t="s">
        <v>97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1.25" hidden="1">
      <c r="A85" s="27">
        <v>6</v>
      </c>
      <c r="B85" s="443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1.25" hidden="1">
      <c r="A86" s="33"/>
      <c r="B86" s="454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55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63" hidden="1">
      <c r="A88" s="202" t="s">
        <v>105</v>
      </c>
      <c r="B88" s="193" t="s">
        <v>149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73.5" hidden="1">
      <c r="A89" s="175"/>
      <c r="B89" s="193" t="s">
        <v>161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11.25" hidden="1">
      <c r="A90" s="33"/>
      <c r="B90" s="198" t="s">
        <v>162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150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1.25" hidden="1">
      <c r="A91" s="48" t="s">
        <v>148</v>
      </c>
      <c r="B91" s="443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94</v>
      </c>
      <c r="K91" s="53">
        <f>K104</f>
        <v>0</v>
      </c>
    </row>
    <row r="92" spans="1:11" ht="11.25" hidden="1">
      <c r="A92" s="33"/>
      <c r="B92" s="443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43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43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43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43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43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43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51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94</v>
      </c>
      <c r="K100" s="53">
        <f>K104</f>
        <v>0</v>
      </c>
    </row>
    <row r="101" spans="1:11" ht="11.25" hidden="1">
      <c r="A101" s="33"/>
      <c r="B101" s="451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51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51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51" t="s">
        <v>163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92</v>
      </c>
      <c r="H104" s="29">
        <v>13</v>
      </c>
      <c r="I104" s="29" t="s">
        <v>22</v>
      </c>
      <c r="J104" s="29" t="s">
        <v>94</v>
      </c>
      <c r="K104" s="53">
        <v>0</v>
      </c>
    </row>
    <row r="105" spans="1:11" ht="11.25" hidden="1">
      <c r="A105" s="33"/>
      <c r="B105" s="451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51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51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7"/>
      <c r="B108" s="452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11.25" hidden="1">
      <c r="A109" s="48" t="s">
        <v>148</v>
      </c>
      <c r="B109" s="198" t="s">
        <v>147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11.25" hidden="1">
      <c r="A110" s="175">
        <v>7</v>
      </c>
      <c r="B110" s="176" t="s">
        <v>134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1.5" hidden="1">
      <c r="A111" s="181" t="s">
        <v>136</v>
      </c>
      <c r="B111" s="187" t="s">
        <v>135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2" hidden="1">
      <c r="A112" s="175"/>
      <c r="B112" s="193" t="s">
        <v>137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138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1.25">
      <c r="A114" s="27" t="s">
        <v>10</v>
      </c>
      <c r="B114" s="443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1.25">
      <c r="A115" s="33"/>
      <c r="B115" s="443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43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51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1.25">
      <c r="A118" s="42"/>
      <c r="B118" s="451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43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43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49" t="s">
        <v>164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1.25">
      <c r="A122" s="33"/>
      <c r="B122" s="449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51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1.25">
      <c r="A124" s="132"/>
      <c r="B124" s="451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106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107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32"/>
      <c r="B126" s="88" t="s">
        <v>108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107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1">
      <c r="A128" s="131"/>
      <c r="B128" s="28" t="s">
        <v>165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49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49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49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49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49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49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49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60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60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42" t="s">
        <v>88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33"/>
      <c r="B141" s="442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42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33"/>
      <c r="B143" s="86" t="s">
        <v>87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42" t="s">
        <v>86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33"/>
      <c r="B145" s="442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42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33"/>
      <c r="B147" s="442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51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51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51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1.25">
      <c r="A151" s="33"/>
      <c r="B151" s="451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51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33"/>
      <c r="B153" s="442" t="s">
        <v>166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1.25">
      <c r="A154" s="133"/>
      <c r="B154" s="442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42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43" t="s">
        <v>111</v>
      </c>
      <c r="C156" s="38" t="s">
        <v>85</v>
      </c>
      <c r="D156" s="29">
        <v>2</v>
      </c>
      <c r="E156" s="38" t="s">
        <v>24</v>
      </c>
      <c r="F156" s="29" t="s">
        <v>60</v>
      </c>
      <c r="G156" s="118" t="s">
        <v>112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1.25">
      <c r="A157" s="134"/>
      <c r="B157" s="443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43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1.25">
      <c r="A159" s="136"/>
      <c r="B159" s="443" t="s">
        <v>167</v>
      </c>
      <c r="C159" s="38" t="s">
        <v>85</v>
      </c>
      <c r="D159" s="29">
        <v>2</v>
      </c>
      <c r="E159" s="38" t="s">
        <v>24</v>
      </c>
      <c r="F159" s="29" t="s">
        <v>60</v>
      </c>
      <c r="G159" s="162" t="s">
        <v>112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1.25">
      <c r="A160" s="134"/>
      <c r="B160" s="443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65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1.25" hidden="1">
      <c r="A162" s="133" t="s">
        <v>46</v>
      </c>
      <c r="B162" s="460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32"/>
      <c r="B163" s="451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1.25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49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49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49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49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49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49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49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60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60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42" t="s">
        <v>88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33"/>
      <c r="B178" s="442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42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33"/>
      <c r="B180" s="86" t="s">
        <v>87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31"/>
      <c r="B181" s="442" t="s">
        <v>86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33"/>
      <c r="B182" s="442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42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33"/>
      <c r="B184" s="442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89</v>
      </c>
      <c r="B185" s="22" t="s">
        <v>90</v>
      </c>
      <c r="C185" s="96" t="s">
        <v>20</v>
      </c>
      <c r="D185" s="23">
        <v>2</v>
      </c>
      <c r="E185" s="96" t="s">
        <v>24</v>
      </c>
      <c r="F185" s="23" t="s">
        <v>91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33"/>
      <c r="B186" s="468" t="s">
        <v>109</v>
      </c>
      <c r="C186" s="4">
        <v>304</v>
      </c>
      <c r="D186" s="29">
        <v>2</v>
      </c>
      <c r="E186" s="38" t="s">
        <v>24</v>
      </c>
      <c r="F186" s="29" t="s">
        <v>91</v>
      </c>
      <c r="G186" s="38" t="s">
        <v>110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33"/>
      <c r="B187" s="468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68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33"/>
      <c r="B189" s="468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31" t="s">
        <v>54</v>
      </c>
      <c r="B190" s="442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33"/>
      <c r="B191" s="442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31"/>
      <c r="B194" s="443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33"/>
      <c r="B195" s="443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43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31" t="s">
        <v>26</v>
      </c>
      <c r="B197" s="443" t="s">
        <v>169</v>
      </c>
      <c r="C197" s="38" t="s">
        <v>20</v>
      </c>
      <c r="D197" s="29">
        <v>2</v>
      </c>
      <c r="E197" s="162" t="s">
        <v>168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32"/>
      <c r="B198" s="443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1" hidden="1">
      <c r="A199" s="54" t="s">
        <v>27</v>
      </c>
      <c r="B199" s="210" t="s">
        <v>170</v>
      </c>
      <c r="C199" s="23">
        <v>304</v>
      </c>
      <c r="D199" s="29">
        <v>2</v>
      </c>
      <c r="E199" s="162" t="s">
        <v>168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31"/>
      <c r="B200" s="28" t="s">
        <v>170</v>
      </c>
      <c r="C200" s="38">
        <v>304</v>
      </c>
      <c r="D200" s="29">
        <v>2</v>
      </c>
      <c r="E200" s="162" t="s">
        <v>168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1.25" hidden="1">
      <c r="A201" s="173" t="s">
        <v>131</v>
      </c>
      <c r="B201" s="174" t="s">
        <v>90</v>
      </c>
      <c r="C201" s="38" t="s">
        <v>85</v>
      </c>
      <c r="D201" s="29">
        <v>2</v>
      </c>
      <c r="E201" s="38" t="s">
        <v>24</v>
      </c>
      <c r="F201" s="154" t="s">
        <v>91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42" hidden="1">
      <c r="A202" s="168"/>
      <c r="B202" s="174" t="s">
        <v>132</v>
      </c>
      <c r="C202" s="38" t="s">
        <v>85</v>
      </c>
      <c r="D202" s="29">
        <v>2</v>
      </c>
      <c r="E202" s="38" t="s">
        <v>24</v>
      </c>
      <c r="F202" s="154" t="s">
        <v>91</v>
      </c>
      <c r="G202" s="162" t="s">
        <v>110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31.5" hidden="1">
      <c r="A203" s="168"/>
      <c r="B203" s="174" t="s">
        <v>133</v>
      </c>
      <c r="C203" s="38" t="s">
        <v>85</v>
      </c>
      <c r="D203" s="29">
        <v>2</v>
      </c>
      <c r="E203" s="38" t="s">
        <v>24</v>
      </c>
      <c r="F203" s="154" t="s">
        <v>91</v>
      </c>
      <c r="G203" s="162" t="s">
        <v>110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2" hidden="1">
      <c r="A204" s="146" t="s">
        <v>26</v>
      </c>
      <c r="B204" s="148" t="s">
        <v>129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31.5" hidden="1" thickBot="1">
      <c r="A205" s="147" t="s">
        <v>27</v>
      </c>
      <c r="B205" s="145" t="s">
        <v>130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" thickBot="1">
      <c r="A206" s="120"/>
      <c r="B206" s="121" t="s">
        <v>70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31.5" hidden="1" thickBot="1">
      <c r="A207" s="147" t="s">
        <v>27</v>
      </c>
      <c r="B207" s="145" t="s">
        <v>130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" hidden="1" thickBot="1">
      <c r="A208" s="120"/>
      <c r="B208" s="121" t="s">
        <v>70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B197:B198"/>
    <mergeCell ref="B186:B189"/>
    <mergeCell ref="B190:B191"/>
    <mergeCell ref="B162:B163"/>
    <mergeCell ref="B181:B184"/>
    <mergeCell ref="B194:B196"/>
    <mergeCell ref="B175:B176"/>
    <mergeCell ref="B177:B179"/>
    <mergeCell ref="B65:B74"/>
    <mergeCell ref="B76:B81"/>
    <mergeCell ref="B10:B11"/>
    <mergeCell ref="B167:B173"/>
    <mergeCell ref="B117:B118"/>
    <mergeCell ref="B159:B161"/>
    <mergeCell ref="B148:B149"/>
    <mergeCell ref="B150:B152"/>
    <mergeCell ref="B156:B158"/>
    <mergeCell ref="A7:AA7"/>
    <mergeCell ref="A8:AA8"/>
    <mergeCell ref="A10:A11"/>
    <mergeCell ref="C10:J10"/>
    <mergeCell ref="K10:K11"/>
    <mergeCell ref="B138:B139"/>
    <mergeCell ref="L10:AA10"/>
    <mergeCell ref="B153:B155"/>
    <mergeCell ref="B27:B29"/>
    <mergeCell ref="B140:B142"/>
    <mergeCell ref="B85:B87"/>
    <mergeCell ref="B91:B98"/>
    <mergeCell ref="B119:B120"/>
    <mergeCell ref="B123:B124"/>
    <mergeCell ref="B130:B136"/>
    <mergeCell ref="B144:B147"/>
    <mergeCell ref="B114:B116"/>
    <mergeCell ref="B51:B56"/>
    <mergeCell ref="B58:B63"/>
    <mergeCell ref="B121:B122"/>
    <mergeCell ref="B41:B44"/>
    <mergeCell ref="B45:B50"/>
    <mergeCell ref="B100:B103"/>
    <mergeCell ref="B104:B108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2023-09-07T09:07:50Z</cp:lastPrinted>
  <dcterms:created xsi:type="dcterms:W3CDTF">1996-10-08T23:32:33Z</dcterms:created>
  <dcterms:modified xsi:type="dcterms:W3CDTF">2023-09-07T09:08:17Z</dcterms:modified>
  <cp:category/>
  <cp:version/>
  <cp:contentType/>
  <cp:contentStatus/>
</cp:coreProperties>
</file>