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бюджет'!$A$1:$L$229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<sst xmlns="http://schemas.openxmlformats.org/spreadsheetml/2006/main" count="1120" uniqueCount="203">
  <si>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</si>
  <si>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</si>
  <si>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</si>
  <si>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</si>
  <si>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</si>
  <si>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</si>
  <si>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</si>
  <si>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</si>
  <si>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</si>
  <si>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</si>
  <si>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</si>
  <si>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</si>
  <si>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</si>
  <si>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</si>
  <si>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</si>
  <si>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</si>
  <si>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</si>
  <si>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</si>
  <si>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</si>
  <si>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</si>
  <si>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</si>
  <si>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</si>
  <si>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</si>
  <si>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</si>
  <si>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</si>
  <si>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</si>
  <si>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</si>
  <si>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</si>
  <si>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</si>
  <si>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</si>
  <si>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</si>
  <si>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</si>
  <si>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</si>
  <si>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</si>
  <si>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</si>
  <si>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</si>
  <si>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</si>
  <si>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</si>
  <si>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</si>
  <si>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</si>
  <si>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</si>
  <si>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</si>
  <si>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</si>
  <si>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</si>
  <si>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</si>
  <si>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</si>
  <si>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</si>
  <si>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</si>
  <si>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</si>
  <si>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</si>
  <si>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</si>
  <si>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</si>
  <si>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</si>
  <si>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</si>
  <si>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</si>
  <si>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</si>
  <si>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</si>
  <si>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</si>
  <si>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</si>
  <si>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</si>
  <si>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</si>
  <si>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</si>
  <si>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</si>
  <si>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</si>
  <si>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</si>
  <si>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</si>
  <si>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</si>
  <si>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</si>
  <si>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</si>
  <si>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</si>
  <si>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</si>
  <si>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</si>
  <si>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</si>
  <si>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</si>
  <si>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</si>
  <si>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</si>
  <si>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</si>
  <si>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</si>
  <si>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</si>
  <si>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</si>
  <si>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</si>
  <si>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</si>
  <si>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</si>
  <si>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</si>
  <si>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</si>
  <si>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</si>
  <si>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</si>
  <si>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</si>
  <si>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</si>
  <si>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</si>
  <si>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</si>
  <si>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</si>
  <si>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</si>
  <si>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</si>
  <si>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</si>
  <si>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</si>
  <si>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</si>
  <si>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</si>
  <si>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</si>
  <si>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</si>
  <si>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</si>
  <si>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</si>
  <si>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</si>
  <si>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</si>
  <si>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</si>
  <si>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</si>
  <si>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</si>
  <si>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</si>
  <si>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</si>
  <si>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</si>
  <si>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</si>
  <si>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</si>
  <si>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</si>
  <si>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</si>
  <si>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</si>
  <si>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</si>
  <si>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</si>
  <si>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</si>
  <si>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</si>
  <si>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</si>
  <si>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</si>
  <si>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</si>
  <si>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</si>
  <si>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</si>
  <si>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</si>
  <si>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</si>
  <si>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</si>
  <si>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</si>
  <si>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</si>
  <si>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</si>
  <si>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</si>
  <si>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</si>
  <si>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</si>
  <si>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</si>
  <si>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</si>
  <si>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</si>
  <si>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</si>
  <si>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</si>
  <si>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</si>
  <si>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</si>
  <si>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</si>
  <si>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</si>
  <si>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</si>
  <si>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</si>
  <si>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</si>
  <si>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</si>
  <si>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</si>
  <si>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</si>
  <si>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</si>
  <si>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</si>
  <si>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</si>
  <si>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</si>
  <si>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</si>
  <si>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</si>
  <si>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</si>
  <si>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</si>
  <si>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</si>
  <si>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</si>
  <si>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</si>
  <si>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</si>
  <si>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</si>
  <si>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</si>
  <si>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</si>
  <si>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</si>
  <si>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</si>
  <si>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</si>
  <si>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</si>
  <si>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</si>
  <si>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</si>
  <si>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</si>
  <si>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</si>
  <si>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</si>
  <si>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</si>
  <si>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</si>
  <si>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</si>
  <si>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</si>
  <si>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</si>
  <si>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</si>
  <si>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</si>
  <si>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</si>
  <si>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</si>
  <si>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</si>
  <si>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</si>
  <si>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</si>
  <si>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</si>
  <si>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</si>
  <si>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</si>
  <si>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</si>
  <si>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2020 год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</si>
  <si>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</si>
  <si>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</si>
  <si>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</si>
  <si>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субсидии бюджетам городских поселений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</si>
  <si>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</si>
  <si>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13</t>
  </si>
  <si>
    <t>Доходы, поступающие в порядке возмещения расходов, понесенных в связи с эксплуатацией имущества городских поселений</t>
  </si>
  <si>
    <t>065</t>
  </si>
  <si>
    <t>Приложение 1</t>
  </si>
  <si>
    <t>Штрафы, неустойки, пени, уплаченные в случае просрочки исполнения поставщиком обязательств, предусмотренных муниципальным контрактом, заключенным муниципальным органом, казенным учреждением городского поселения</t>
  </si>
  <si>
    <t>5.2.</t>
  </si>
  <si>
    <t>в 2022 году.</t>
  </si>
  <si>
    <t>к решению XXXXII сессии 4  cозыва Совета</t>
  </si>
  <si>
    <t>от   28 марта 2023 года № 139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</si>
</sst>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4" fillId="0" borderId="2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" fontId="44" fillId="0" borderId="38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>
      <alignment horizontal="center" vertical="center"/>
    </xf>
    <xf numFmtId="1" fontId="44" fillId="0" borderId="3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4" fillId="0" borderId="84" xfId="0" applyFont="1" applyBorder="1" applyAlignment="1">
      <alignment horizontal="center"/>
    </xf>
    <xf numFmtId="1" fontId="44" fillId="0" borderId="85" xfId="0" applyNumberFormat="1" applyFont="1" applyBorder="1" applyAlignment="1">
      <alignment horizontal="center" vertical="center"/>
    </xf>
    <xf numFmtId="1" fontId="44" fillId="0" borderId="55" xfId="0" applyNumberFormat="1" applyFont="1" applyBorder="1" applyAlignment="1">
      <alignment horizontal="center" vertical="center"/>
    </xf>
    <xf numFmtId="1" fontId="44" fillId="0" borderId="56" xfId="0" applyNumberFormat="1" applyFont="1" applyBorder="1" applyAlignment="1">
      <alignment horizontal="center" vertical="center"/>
    </xf>
    <xf numFmtId="1" fontId="44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09" xfId="0" applyNumberFormat="1" applyFont="1" applyBorder="1" applyAlignment="1">
      <alignment horizontal="center" vertical="center"/>
    </xf>
    <xf numFmtId="193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88" fontId="1" fillId="0" borderId="110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2" fontId="1" fillId="0" borderId="111" xfId="0" applyNumberFormat="1" applyFont="1" applyBorder="1" applyAlignment="1">
      <alignment horizontal="center" vertical="center"/>
    </xf>
    <xf numFmtId="2" fontId="1" fillId="0" borderId="112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4" fontId="1" fillId="0" borderId="114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3" borderId="112" xfId="0" applyNumberFormat="1" applyFont="1" applyFill="1" applyBorder="1" applyAlignment="1">
      <alignment horizontal="center" vertical="center"/>
    </xf>
    <xf numFmtId="196" fontId="1" fillId="0" borderId="114" xfId="0" applyNumberFormat="1" applyFont="1" applyBorder="1" applyAlignment="1">
      <alignment horizontal="center" vertical="center"/>
    </xf>
    <xf numFmtId="1" fontId="1" fillId="34" borderId="111" xfId="0" applyNumberFormat="1" applyFont="1" applyFill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44" fillId="0" borderId="112" xfId="0" applyNumberFormat="1" applyFont="1" applyBorder="1" applyAlignment="1">
      <alignment horizontal="center" vertical="center"/>
    </xf>
    <xf numFmtId="1" fontId="44" fillId="0" borderId="113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94" fontId="1" fillId="0" borderId="114" xfId="0" applyNumberFormat="1" applyFont="1" applyBorder="1" applyAlignment="1">
      <alignment horizontal="center" vertical="center"/>
    </xf>
    <xf numFmtId="194" fontId="1" fillId="0" borderId="110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2" fontId="1" fillId="35" borderId="111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19" xfId="0" applyFont="1" applyBorder="1" applyAlignment="1">
      <alignment horizontal="center" vertical="top"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/>
    </xf>
    <xf numFmtId="193" fontId="1" fillId="0" borderId="12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93" fontId="1" fillId="0" borderId="123" xfId="0" applyNumberFormat="1" applyFont="1" applyBorder="1" applyAlignment="1">
      <alignment horizontal="center" vertical="center"/>
    </xf>
    <xf numFmtId="193" fontId="1" fillId="0" borderId="12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5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7" xfId="0" applyNumberFormat="1" applyFont="1" applyBorder="1" applyAlignment="1">
      <alignment horizontal="center" vertical="center"/>
    </xf>
    <xf numFmtId="0" fontId="1" fillId="0" borderId="12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0" xfId="0" applyNumberFormat="1" applyFont="1" applyBorder="1" applyAlignment="1">
      <alignment horizontal="center" vertical="center"/>
    </xf>
    <xf numFmtId="193" fontId="1" fillId="0" borderId="125" xfId="0" applyNumberFormat="1" applyFont="1" applyBorder="1" applyAlignment="1">
      <alignment horizontal="center" vertical="center"/>
    </xf>
    <xf numFmtId="193" fontId="1" fillId="0" borderId="131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2" xfId="0" applyNumberFormat="1" applyFont="1" applyBorder="1" applyAlignment="1">
      <alignment horizontal="center" vertical="top"/>
    </xf>
    <xf numFmtId="188" fontId="1" fillId="0" borderId="132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1" fontId="1" fillId="0" borderId="124" xfId="0" applyNumberFormat="1" applyFont="1" applyBorder="1" applyAlignment="1">
      <alignment horizontal="center" vertical="center"/>
    </xf>
    <xf numFmtId="0" fontId="1" fillId="0" borderId="119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5" xfId="0" applyNumberFormat="1" applyFont="1" applyBorder="1" applyAlignment="1">
      <alignment horizontal="center" vertical="center"/>
    </xf>
    <xf numFmtId="188" fontId="1" fillId="0" borderId="131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2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5" xfId="0" applyFont="1" applyBorder="1" applyAlignment="1">
      <alignment horizontal="center" vertical="top"/>
    </xf>
    <xf numFmtId="0" fontId="1" fillId="0" borderId="135" xfId="0" applyFont="1" applyBorder="1" applyAlignment="1">
      <alignment horizontal="center"/>
    </xf>
    <xf numFmtId="0" fontId="1" fillId="0" borderId="120" xfId="0" applyFont="1" applyBorder="1" applyAlignment="1">
      <alignment horizontal="center" vertical="top"/>
    </xf>
    <xf numFmtId="0" fontId="1" fillId="0" borderId="136" xfId="0" applyFont="1" applyBorder="1" applyAlignment="1">
      <alignment horizontal="center"/>
    </xf>
    <xf numFmtId="0" fontId="1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188" fontId="1" fillId="0" borderId="139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0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29" xfId="0" applyNumberFormat="1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/>
    </xf>
    <xf numFmtId="0" fontId="1" fillId="0" borderId="142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3" xfId="0" applyNumberFormat="1" applyFont="1" applyBorder="1" applyAlignment="1">
      <alignment horizontal="center" vertical="center"/>
    </xf>
    <xf numFmtId="188" fontId="1" fillId="0" borderId="123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29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7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193" fontId="1" fillId="0" borderId="14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wrapText="1"/>
    </xf>
    <xf numFmtId="2" fontId="1" fillId="0" borderId="61" xfId="0" applyNumberFormat="1" applyFont="1" applyBorder="1" applyAlignment="1">
      <alignment horizontal="center" vertical="center"/>
    </xf>
    <xf numFmtId="2" fontId="1" fillId="0" borderId="144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93" fontId="1" fillId="0" borderId="114" xfId="0" applyNumberFormat="1" applyFont="1" applyBorder="1" applyAlignment="1">
      <alignment horizontal="center" vertical="center"/>
    </xf>
    <xf numFmtId="193" fontId="1" fillId="0" borderId="144" xfId="0" applyNumberFormat="1" applyFont="1" applyBorder="1" applyAlignment="1">
      <alignment horizontal="center" vertical="center"/>
    </xf>
    <xf numFmtId="188" fontId="1" fillId="0" borderId="144" xfId="0" applyNumberFormat="1" applyFont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1" xfId="0" applyNumberFormat="1" applyFont="1" applyBorder="1" applyAlignment="1">
      <alignment horizontal="center" vertical="center"/>
    </xf>
    <xf numFmtId="194" fontId="1" fillId="0" borderId="144" xfId="0" applyNumberFormat="1" applyFont="1" applyBorder="1" applyAlignment="1">
      <alignment horizontal="center" vertical="center"/>
    </xf>
    <xf numFmtId="196" fontId="1" fillId="0" borderId="146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27" xfId="0" applyNumberFormat="1" applyFont="1" applyBorder="1" applyAlignment="1">
      <alignment horizontal="center" vertical="center"/>
    </xf>
    <xf numFmtId="2" fontId="1" fillId="0" borderId="147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 wrapText="1"/>
    </xf>
    <xf numFmtId="188" fontId="1" fillId="0" borderId="147" xfId="0" applyNumberFormat="1" applyFont="1" applyBorder="1" applyAlignment="1">
      <alignment horizontal="center" vertical="center"/>
    </xf>
    <xf numFmtId="188" fontId="1" fillId="0" borderId="1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74" xfId="0" applyNumberFormat="1" applyFont="1" applyBorder="1" applyAlignment="1">
      <alignment horizontal="center" vertical="top"/>
    </xf>
    <xf numFmtId="49" fontId="1" fillId="0" borderId="74" xfId="0" applyNumberFormat="1" applyFont="1" applyBorder="1" applyAlignment="1">
      <alignment horizontal="center" vertical="top" wrapText="1"/>
    </xf>
    <xf numFmtId="0" fontId="1" fillId="0" borderId="148" xfId="0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/>
    </xf>
    <xf numFmtId="1" fontId="1" fillId="0" borderId="149" xfId="0" applyNumberFormat="1" applyFont="1" applyBorder="1" applyAlignment="1">
      <alignment horizontal="center" vertical="center"/>
    </xf>
    <xf numFmtId="0" fontId="1" fillId="0" borderId="150" xfId="0" applyFont="1" applyBorder="1" applyAlignment="1">
      <alignment horizontal="center"/>
    </xf>
    <xf numFmtId="1" fontId="4" fillId="0" borderId="63" xfId="0" applyNumberFormat="1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top"/>
    </xf>
    <xf numFmtId="1" fontId="1" fillId="0" borderId="129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left" wrapText="1"/>
    </xf>
    <xf numFmtId="0" fontId="1" fillId="0" borderId="152" xfId="0" applyFont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1" fillId="0" borderId="15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 quotePrefix="1">
      <alignment horizontal="center" vertical="top"/>
    </xf>
    <xf numFmtId="188" fontId="1" fillId="0" borderId="133" xfId="0" applyNumberFormat="1" applyFont="1" applyBorder="1" applyAlignment="1">
      <alignment horizontal="center" vertical="top"/>
    </xf>
    <xf numFmtId="49" fontId="1" fillId="0" borderId="90" xfId="0" applyNumberFormat="1" applyFont="1" applyBorder="1" applyAlignment="1">
      <alignment horizontal="center" vertical="top"/>
    </xf>
    <xf numFmtId="49" fontId="1" fillId="0" borderId="90" xfId="0" applyNumberFormat="1" applyFont="1" applyBorder="1" applyAlignment="1" quotePrefix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6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4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128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top" wrapText="1"/>
    </xf>
    <xf numFmtId="0" fontId="1" fillId="0" borderId="158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161" xfId="0" applyFont="1" applyBorder="1" applyAlignment="1">
      <alignment vertical="top" wrapText="1"/>
    </xf>
    <xf numFmtId="0" fontId="1" fillId="0" borderId="128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28" xfId="0" applyFont="1" applyBorder="1" applyAlignment="1">
      <alignment wrapText="1"/>
    </xf>
    <xf numFmtId="0" fontId="1" fillId="0" borderId="62" xfId="0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0" borderId="81" xfId="0" applyFont="1" applyBorder="1" applyAlignment="1">
      <alignment wrapText="1"/>
    </xf>
    <xf numFmtId="0" fontId="1" fillId="0" borderId="22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/>
    </xf>
    <xf numFmtId="0" fontId="1" fillId="0" borderId="74" xfId="0" applyFont="1" applyBorder="1" applyAlignment="1">
      <alignment vertical="top" wrapText="1"/>
    </xf>
    <xf numFmtId="0" fontId="1" fillId="0" borderId="162" xfId="53" applyFont="1" applyBorder="1" applyAlignment="1">
      <alignment horizontal="left" vertical="top" wrapText="1"/>
      <protection/>
    </xf>
    <xf numFmtId="0" fontId="1" fillId="0" borderId="163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6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view="pageBreakPreview" zoomScaleSheetLayoutView="100" zoomScalePageLayoutView="0" workbookViewId="0" topLeftCell="A94">
      <selection activeCell="B4" sqref="B4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1" t="s">
        <v>197</v>
      </c>
      <c r="F1" s="12"/>
    </row>
    <row r="2" ht="12" customHeight="1">
      <c r="C2" s="11" t="s">
        <v>201</v>
      </c>
    </row>
    <row r="3" ht="11.25" customHeight="1">
      <c r="C3" s="11" t="s">
        <v>71</v>
      </c>
    </row>
    <row r="4" ht="11.25" customHeight="1">
      <c r="C4" s="11" t="s">
        <v>202</v>
      </c>
    </row>
    <row r="5" ht="12.75" customHeight="1" hidden="1">
      <c r="C5" s="11" t="s">
        <v>174</v>
      </c>
    </row>
    <row r="6" ht="9.75" customHeight="1">
      <c r="C6" s="11"/>
    </row>
    <row r="7" spans="1:15" ht="10.5">
      <c r="A7" s="419" t="s">
        <v>73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</row>
    <row r="8" spans="1:15" ht="10.5">
      <c r="A8" s="419" t="s">
        <v>200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</row>
    <row r="9" ht="10.5" thickBot="1"/>
    <row r="10" spans="1:15" s="2" customFormat="1" ht="10.5" customHeight="1" thickBot="1">
      <c r="A10" s="420" t="s">
        <v>9</v>
      </c>
      <c r="B10" s="117" t="s">
        <v>0</v>
      </c>
      <c r="C10" s="422" t="s">
        <v>1</v>
      </c>
      <c r="D10" s="422"/>
      <c r="E10" s="422"/>
      <c r="F10" s="422"/>
      <c r="G10" s="422"/>
      <c r="H10" s="422"/>
      <c r="I10" s="422"/>
      <c r="J10" s="422"/>
      <c r="K10" s="423" t="s">
        <v>2</v>
      </c>
      <c r="L10" s="425" t="s">
        <v>4</v>
      </c>
      <c r="M10" s="425"/>
      <c r="N10" s="425"/>
      <c r="O10" s="425"/>
    </row>
    <row r="11" spans="1:15" s="2" customFormat="1" ht="45" customHeight="1" thickBot="1">
      <c r="A11" s="421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24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44">
        <v>1</v>
      </c>
      <c r="B12" s="117">
        <v>2</v>
      </c>
      <c r="C12" s="245">
        <v>3</v>
      </c>
      <c r="D12" s="245">
        <v>4</v>
      </c>
      <c r="E12" s="245">
        <v>5</v>
      </c>
      <c r="F12" s="245">
        <v>6</v>
      </c>
      <c r="G12" s="245">
        <v>7</v>
      </c>
      <c r="H12" s="245">
        <v>8</v>
      </c>
      <c r="I12" s="245">
        <v>9</v>
      </c>
      <c r="J12" s="245">
        <v>10</v>
      </c>
      <c r="K12" s="246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285" t="s">
        <v>41</v>
      </c>
      <c r="B13" s="291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292">
        <f>K14+K31+K37+K55+K101+K104+K52+K129</f>
        <v>6242</v>
      </c>
      <c r="L13" s="252">
        <f>L14+L31+L37+L55+L101+L104+L52+L129</f>
        <v>6242</v>
      </c>
      <c r="M13" s="249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286" t="s">
        <v>10</v>
      </c>
      <c r="B14" s="293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294">
        <f>K16+K21+K29+K30</f>
        <v>2797.1</v>
      </c>
      <c r="L14" s="253">
        <f>L16+L21+L29+L30</f>
        <v>2797.1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286" t="s">
        <v>12</v>
      </c>
      <c r="B15" s="293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295">
        <f>K16+K21+K29+K30</f>
        <v>2797.1</v>
      </c>
      <c r="L15" s="253">
        <f>L16+L21+L29+L30</f>
        <v>2797.1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25"/>
      <c r="B16" s="410" t="s">
        <v>181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48">
        <v>110</v>
      </c>
      <c r="K16" s="123">
        <f>SUM(L16:O16)</f>
        <v>2704.9</v>
      </c>
      <c r="L16" s="254">
        <v>2704.9</v>
      </c>
      <c r="M16" s="30"/>
      <c r="N16" s="39"/>
      <c r="O16" s="32"/>
    </row>
    <row r="17" spans="1:15" ht="12.75" customHeight="1">
      <c r="A17" s="127"/>
      <c r="B17" s="410"/>
      <c r="C17" s="34"/>
      <c r="D17" s="4"/>
      <c r="E17" s="34"/>
      <c r="F17" s="4"/>
      <c r="G17" s="34"/>
      <c r="H17" s="4"/>
      <c r="I17" s="34"/>
      <c r="J17" s="4"/>
      <c r="K17" s="297"/>
      <c r="L17" s="255"/>
      <c r="M17" s="35"/>
      <c r="N17" s="5"/>
      <c r="O17" s="37"/>
    </row>
    <row r="18" spans="1:15" ht="12.75" customHeight="1">
      <c r="A18" s="127"/>
      <c r="B18" s="410"/>
      <c r="C18" s="34"/>
      <c r="D18" s="4"/>
      <c r="E18" s="34"/>
      <c r="F18" s="4"/>
      <c r="G18" s="34"/>
      <c r="H18" s="4"/>
      <c r="I18" s="34"/>
      <c r="J18" s="4"/>
      <c r="K18" s="297"/>
      <c r="L18" s="255"/>
      <c r="M18" s="35"/>
      <c r="N18" s="5"/>
      <c r="O18" s="37"/>
    </row>
    <row r="19" spans="1:15" ht="9" customHeight="1">
      <c r="A19" s="127"/>
      <c r="B19" s="410"/>
      <c r="C19" s="34"/>
      <c r="D19" s="4"/>
      <c r="E19" s="34"/>
      <c r="F19" s="4"/>
      <c r="G19" s="34"/>
      <c r="H19" s="4"/>
      <c r="I19" s="34"/>
      <c r="J19" s="4"/>
      <c r="K19" s="297"/>
      <c r="L19" s="255"/>
      <c r="M19" s="35"/>
      <c r="N19" s="5"/>
      <c r="O19" s="37"/>
    </row>
    <row r="20" spans="1:15" ht="17.25" customHeight="1" hidden="1">
      <c r="A20" s="287"/>
      <c r="B20" s="410"/>
      <c r="C20" s="111"/>
      <c r="D20" s="110"/>
      <c r="E20" s="111"/>
      <c r="F20" s="110"/>
      <c r="G20" s="111"/>
      <c r="H20" s="110"/>
      <c r="I20" s="111"/>
      <c r="J20" s="110"/>
      <c r="K20" s="298"/>
      <c r="L20" s="256"/>
      <c r="M20" s="163"/>
      <c r="N20" s="164"/>
      <c r="O20" s="179"/>
    </row>
    <row r="21" spans="1:15" ht="12.75" customHeight="1" hidden="1">
      <c r="A21" s="127"/>
      <c r="B21" s="415" t="s">
        <v>94</v>
      </c>
      <c r="C21" s="34">
        <v>182</v>
      </c>
      <c r="D21" s="4">
        <v>1</v>
      </c>
      <c r="E21" s="34" t="s">
        <v>23</v>
      </c>
      <c r="F21" s="4" t="s">
        <v>24</v>
      </c>
      <c r="G21" s="34" t="s">
        <v>85</v>
      </c>
      <c r="H21" s="4" t="s">
        <v>23</v>
      </c>
      <c r="I21" s="34" t="s">
        <v>22</v>
      </c>
      <c r="J21" s="4">
        <v>110</v>
      </c>
      <c r="K21" s="297">
        <f>SUM(L21:O21)</f>
        <v>0</v>
      </c>
      <c r="L21" s="255">
        <v>0</v>
      </c>
      <c r="M21" s="35"/>
      <c r="N21" s="5"/>
      <c r="O21" s="37"/>
    </row>
    <row r="22" spans="1:15" ht="10.5" hidden="1">
      <c r="A22" s="127"/>
      <c r="B22" s="415"/>
      <c r="C22" s="34"/>
      <c r="D22" s="4"/>
      <c r="E22" s="34"/>
      <c r="F22" s="4"/>
      <c r="G22" s="34"/>
      <c r="H22" s="4"/>
      <c r="I22" s="34"/>
      <c r="J22" s="4"/>
      <c r="K22" s="297"/>
      <c r="L22" s="255"/>
      <c r="M22" s="35"/>
      <c r="N22" s="5"/>
      <c r="O22" s="37"/>
    </row>
    <row r="23" spans="1:15" ht="10.5" hidden="1">
      <c r="A23" s="127"/>
      <c r="B23" s="415"/>
      <c r="C23" s="34"/>
      <c r="D23" s="4"/>
      <c r="E23" s="34"/>
      <c r="F23" s="4"/>
      <c r="G23" s="34"/>
      <c r="H23" s="4"/>
      <c r="I23" s="34"/>
      <c r="J23" s="4"/>
      <c r="K23" s="297"/>
      <c r="L23" s="255"/>
      <c r="M23" s="35"/>
      <c r="N23" s="5"/>
      <c r="O23" s="37"/>
    </row>
    <row r="24" spans="1:15" ht="10.5" hidden="1">
      <c r="A24" s="127"/>
      <c r="B24" s="415"/>
      <c r="C24" s="34"/>
      <c r="D24" s="4"/>
      <c r="E24" s="34"/>
      <c r="F24" s="4"/>
      <c r="G24" s="34"/>
      <c r="H24" s="4"/>
      <c r="I24" s="34"/>
      <c r="J24" s="4"/>
      <c r="K24" s="297"/>
      <c r="L24" s="255"/>
      <c r="M24" s="35"/>
      <c r="N24" s="5"/>
      <c r="O24" s="37"/>
    </row>
    <row r="25" spans="1:15" ht="10.5" hidden="1">
      <c r="A25" s="127"/>
      <c r="B25" s="415"/>
      <c r="C25" s="34"/>
      <c r="D25" s="4"/>
      <c r="E25" s="34"/>
      <c r="F25" s="4"/>
      <c r="G25" s="34"/>
      <c r="H25" s="4"/>
      <c r="I25" s="34"/>
      <c r="J25" s="4"/>
      <c r="K25" s="297"/>
      <c r="L25" s="255"/>
      <c r="M25" s="35"/>
      <c r="N25" s="5"/>
      <c r="O25" s="37"/>
    </row>
    <row r="26" spans="1:15" ht="10.5" hidden="1">
      <c r="A26" s="127"/>
      <c r="B26" s="415"/>
      <c r="C26" s="34"/>
      <c r="D26" s="4"/>
      <c r="E26" s="34"/>
      <c r="F26" s="4"/>
      <c r="G26" s="34"/>
      <c r="H26" s="4"/>
      <c r="I26" s="34"/>
      <c r="J26" s="4"/>
      <c r="K26" s="297"/>
      <c r="L26" s="255"/>
      <c r="M26" s="35"/>
      <c r="N26" s="5"/>
      <c r="O26" s="37"/>
    </row>
    <row r="27" spans="1:15" ht="10.5" hidden="1">
      <c r="A27" s="127"/>
      <c r="B27" s="415"/>
      <c r="C27" s="34"/>
      <c r="D27" s="4"/>
      <c r="E27" s="34"/>
      <c r="F27" s="4"/>
      <c r="G27" s="34"/>
      <c r="H27" s="4"/>
      <c r="I27" s="34"/>
      <c r="J27" s="4"/>
      <c r="K27" s="297"/>
      <c r="L27" s="255"/>
      <c r="M27" s="35"/>
      <c r="N27" s="5"/>
      <c r="O27" s="37"/>
    </row>
    <row r="28" spans="1:15" ht="10.5" hidden="1">
      <c r="A28" s="127"/>
      <c r="B28" s="415"/>
      <c r="C28" s="34"/>
      <c r="D28" s="4"/>
      <c r="E28" s="34"/>
      <c r="F28" s="4"/>
      <c r="G28" s="34"/>
      <c r="H28" s="4"/>
      <c r="I28" s="34"/>
      <c r="J28" s="4"/>
      <c r="K28" s="297"/>
      <c r="L28" s="255"/>
      <c r="M28" s="35"/>
      <c r="N28" s="5"/>
      <c r="O28" s="37"/>
    </row>
    <row r="29" spans="1:15" ht="34.5" customHeight="1">
      <c r="A29" s="127"/>
      <c r="B29" s="296" t="s">
        <v>182</v>
      </c>
      <c r="C29" s="29">
        <v>182</v>
      </c>
      <c r="D29" s="38">
        <v>1</v>
      </c>
      <c r="E29" s="29" t="s">
        <v>23</v>
      </c>
      <c r="F29" s="38" t="s">
        <v>24</v>
      </c>
      <c r="G29" s="148" t="s">
        <v>31</v>
      </c>
      <c r="H29" s="38" t="s">
        <v>23</v>
      </c>
      <c r="I29" s="29" t="s">
        <v>22</v>
      </c>
      <c r="J29" s="248">
        <v>110</v>
      </c>
      <c r="K29" s="300">
        <f>SUM(L29:O29)</f>
        <v>29.1</v>
      </c>
      <c r="L29" s="387">
        <v>29.1</v>
      </c>
      <c r="M29" s="35"/>
      <c r="N29" s="5"/>
      <c r="O29" s="37"/>
    </row>
    <row r="30" spans="1:15" ht="75" customHeight="1">
      <c r="A30" s="127"/>
      <c r="B30" s="296" t="s">
        <v>183</v>
      </c>
      <c r="C30" s="29">
        <v>182</v>
      </c>
      <c r="D30" s="38">
        <v>1</v>
      </c>
      <c r="E30" s="29" t="s">
        <v>23</v>
      </c>
      <c r="F30" s="38" t="s">
        <v>24</v>
      </c>
      <c r="G30" s="148" t="s">
        <v>140</v>
      </c>
      <c r="H30" s="38" t="s">
        <v>23</v>
      </c>
      <c r="I30" s="29" t="s">
        <v>22</v>
      </c>
      <c r="J30" s="248">
        <v>110</v>
      </c>
      <c r="K30" s="300">
        <f>SUM(L30:O30)</f>
        <v>63.1</v>
      </c>
      <c r="L30" s="386">
        <v>63.1</v>
      </c>
      <c r="M30" s="35"/>
      <c r="N30" s="5"/>
      <c r="O30" s="37"/>
    </row>
    <row r="31" spans="1:15" ht="33.75" customHeight="1">
      <c r="A31" s="288" t="s">
        <v>26</v>
      </c>
      <c r="B31" s="301" t="s">
        <v>141</v>
      </c>
      <c r="C31" s="23" t="s">
        <v>20</v>
      </c>
      <c r="D31" s="23">
        <v>1</v>
      </c>
      <c r="E31" s="180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381">
        <f>K32</f>
        <v>740.4</v>
      </c>
      <c r="L31" s="382">
        <f>L32</f>
        <v>740.4</v>
      </c>
      <c r="M31" s="163"/>
      <c r="N31" s="164"/>
      <c r="O31" s="179"/>
    </row>
    <row r="32" spans="1:15" ht="20.25" customHeight="1">
      <c r="A32" s="288" t="s">
        <v>27</v>
      </c>
      <c r="B32" s="303" t="s">
        <v>142</v>
      </c>
      <c r="C32" s="138" t="s">
        <v>20</v>
      </c>
      <c r="D32" s="138">
        <v>1</v>
      </c>
      <c r="E32" s="182" t="s">
        <v>60</v>
      </c>
      <c r="F32" s="182" t="s">
        <v>24</v>
      </c>
      <c r="G32" s="138" t="s">
        <v>20</v>
      </c>
      <c r="H32" s="182" t="s">
        <v>23</v>
      </c>
      <c r="I32" s="138" t="s">
        <v>22</v>
      </c>
      <c r="J32" s="138" t="s">
        <v>20</v>
      </c>
      <c r="K32" s="383">
        <f>SUM(L32:O32)</f>
        <v>740.4</v>
      </c>
      <c r="L32" s="382">
        <f>L33+L34+L35+L36</f>
        <v>740.4</v>
      </c>
      <c r="M32" s="163"/>
      <c r="N32" s="164"/>
      <c r="O32" s="179"/>
    </row>
    <row r="33" spans="1:15" ht="60.75" customHeight="1">
      <c r="A33" s="127"/>
      <c r="B33" s="304" t="s">
        <v>144</v>
      </c>
      <c r="C33" s="138">
        <v>100</v>
      </c>
      <c r="D33" s="138">
        <v>1</v>
      </c>
      <c r="E33" s="182" t="s">
        <v>60</v>
      </c>
      <c r="F33" s="182" t="s">
        <v>24</v>
      </c>
      <c r="G33" s="138">
        <v>231</v>
      </c>
      <c r="H33" s="182" t="s">
        <v>23</v>
      </c>
      <c r="I33" s="138" t="s">
        <v>22</v>
      </c>
      <c r="J33" s="138">
        <v>110</v>
      </c>
      <c r="K33" s="383">
        <f>SUM(L33:O33)</f>
        <v>371.2</v>
      </c>
      <c r="L33" s="384">
        <v>371.2</v>
      </c>
      <c r="M33" s="171"/>
      <c r="N33" s="172"/>
      <c r="O33" s="183"/>
    </row>
    <row r="34" spans="1:15" ht="81.75" customHeight="1">
      <c r="A34" s="127"/>
      <c r="B34" s="299" t="s">
        <v>145</v>
      </c>
      <c r="C34" s="138">
        <v>100</v>
      </c>
      <c r="D34" s="138">
        <v>1</v>
      </c>
      <c r="E34" s="182" t="s">
        <v>60</v>
      </c>
      <c r="F34" s="182" t="s">
        <v>24</v>
      </c>
      <c r="G34" s="138">
        <v>241</v>
      </c>
      <c r="H34" s="182" t="s">
        <v>23</v>
      </c>
      <c r="I34" s="138" t="s">
        <v>22</v>
      </c>
      <c r="J34" s="138">
        <v>110</v>
      </c>
      <c r="K34" s="383">
        <f>SUM(L34:O34)</f>
        <v>2</v>
      </c>
      <c r="L34" s="384">
        <v>2</v>
      </c>
      <c r="M34" s="171"/>
      <c r="N34" s="172"/>
      <c r="O34" s="183"/>
    </row>
    <row r="35" spans="1:15" ht="66" customHeight="1">
      <c r="A35" s="127"/>
      <c r="B35" s="299" t="s">
        <v>146</v>
      </c>
      <c r="C35" s="138">
        <v>100</v>
      </c>
      <c r="D35" s="138">
        <v>1</v>
      </c>
      <c r="E35" s="182" t="s">
        <v>60</v>
      </c>
      <c r="F35" s="182" t="s">
        <v>24</v>
      </c>
      <c r="G35" s="138">
        <v>251</v>
      </c>
      <c r="H35" s="182" t="s">
        <v>23</v>
      </c>
      <c r="I35" s="138" t="s">
        <v>22</v>
      </c>
      <c r="J35" s="138">
        <v>110</v>
      </c>
      <c r="K35" s="383">
        <f>SUM(L35:O35)</f>
        <v>409.8</v>
      </c>
      <c r="L35" s="384">
        <v>409.8</v>
      </c>
      <c r="M35" s="171"/>
      <c r="N35" s="172"/>
      <c r="O35" s="183"/>
    </row>
    <row r="36" spans="1:15" ht="60.75" customHeight="1">
      <c r="A36" s="127"/>
      <c r="B36" s="299" t="s">
        <v>147</v>
      </c>
      <c r="C36" s="138">
        <v>100</v>
      </c>
      <c r="D36" s="138">
        <v>1</v>
      </c>
      <c r="E36" s="182" t="s">
        <v>60</v>
      </c>
      <c r="F36" s="182" t="s">
        <v>24</v>
      </c>
      <c r="G36" s="138">
        <v>261</v>
      </c>
      <c r="H36" s="182" t="s">
        <v>23</v>
      </c>
      <c r="I36" s="138" t="s">
        <v>22</v>
      </c>
      <c r="J36" s="138">
        <v>110</v>
      </c>
      <c r="K36" s="383">
        <f>SUM(L36:O36)</f>
        <v>-42.6</v>
      </c>
      <c r="L36" s="262">
        <v>-42.6</v>
      </c>
      <c r="M36" s="35"/>
      <c r="N36" s="5"/>
      <c r="O36" s="37"/>
    </row>
    <row r="37" spans="1:15" ht="10.5">
      <c r="A37" s="286" t="s">
        <v>34</v>
      </c>
      <c r="B37" s="293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294">
        <f>K38+K43</f>
        <v>708.1</v>
      </c>
      <c r="L37" s="257">
        <f>L38+L43</f>
        <v>708.1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286" t="s">
        <v>36</v>
      </c>
      <c r="B38" s="293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294">
        <f>K39</f>
        <v>442.3</v>
      </c>
      <c r="L38" s="257">
        <f>L39</f>
        <v>442.3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25"/>
      <c r="B39" s="415" t="s">
        <v>159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05">
        <f>SUM(L39:O39)</f>
        <v>442.3</v>
      </c>
      <c r="L39" s="258">
        <v>442.3</v>
      </c>
      <c r="M39" s="30"/>
      <c r="N39" s="39"/>
      <c r="O39" s="32"/>
    </row>
    <row r="40" spans="1:15" ht="10.5">
      <c r="A40" s="127"/>
      <c r="B40" s="415"/>
      <c r="C40" s="34"/>
      <c r="D40" s="4"/>
      <c r="E40" s="34"/>
      <c r="F40" s="4"/>
      <c r="G40" s="34"/>
      <c r="H40" s="4"/>
      <c r="I40" s="34"/>
      <c r="J40" s="4"/>
      <c r="K40" s="306"/>
      <c r="L40" s="255"/>
      <c r="M40" s="35"/>
      <c r="N40" s="5"/>
      <c r="O40" s="37"/>
    </row>
    <row r="41" spans="1:15" ht="10.5">
      <c r="A41" s="127"/>
      <c r="B41" s="415"/>
      <c r="C41" s="34"/>
      <c r="D41" s="4"/>
      <c r="E41" s="34"/>
      <c r="F41" s="4"/>
      <c r="G41" s="34"/>
      <c r="H41" s="4"/>
      <c r="I41" s="34"/>
      <c r="J41" s="4"/>
      <c r="K41" s="306"/>
      <c r="L41" s="255"/>
      <c r="M41" s="35"/>
      <c r="N41" s="5"/>
      <c r="O41" s="37"/>
    </row>
    <row r="42" spans="1:15" ht="3" customHeight="1">
      <c r="A42" s="126"/>
      <c r="B42" s="415"/>
      <c r="C42" s="43"/>
      <c r="D42" s="44"/>
      <c r="E42" s="43"/>
      <c r="F42" s="44"/>
      <c r="G42" s="43"/>
      <c r="H42" s="44"/>
      <c r="I42" s="43"/>
      <c r="J42" s="44"/>
      <c r="K42" s="307"/>
      <c r="L42" s="259"/>
      <c r="M42" s="62"/>
      <c r="N42" s="45"/>
      <c r="O42" s="47"/>
    </row>
    <row r="43" spans="1:15" ht="11.25" customHeight="1">
      <c r="A43" s="286" t="s">
        <v>143</v>
      </c>
      <c r="B43" s="293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294">
        <f>K44+K48</f>
        <v>265.8</v>
      </c>
      <c r="L43" s="257">
        <f>L44+L48</f>
        <v>265.8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47"/>
      <c r="B44" s="296" t="s">
        <v>155</v>
      </c>
      <c r="C44" s="49">
        <v>182</v>
      </c>
      <c r="D44" s="49">
        <v>1</v>
      </c>
      <c r="E44" s="49" t="s">
        <v>30</v>
      </c>
      <c r="F44" s="49" t="s">
        <v>30</v>
      </c>
      <c r="G44" s="202" t="s">
        <v>31</v>
      </c>
      <c r="H44" s="203" t="s">
        <v>60</v>
      </c>
      <c r="I44" s="49" t="s">
        <v>22</v>
      </c>
      <c r="J44" s="50">
        <v>110</v>
      </c>
      <c r="K44" s="308">
        <f>K45</f>
        <v>179.2</v>
      </c>
      <c r="L44" s="260">
        <f>L45</f>
        <v>179.2</v>
      </c>
      <c r="M44" s="250"/>
      <c r="N44" s="51"/>
      <c r="O44" s="52"/>
    </row>
    <row r="45" spans="1:15" s="10" customFormat="1" ht="31.5">
      <c r="A45" s="247"/>
      <c r="B45" s="296" t="s">
        <v>154</v>
      </c>
      <c r="C45" s="49">
        <v>182</v>
      </c>
      <c r="D45" s="49">
        <v>1</v>
      </c>
      <c r="E45" s="49" t="s">
        <v>30</v>
      </c>
      <c r="F45" s="49" t="s">
        <v>30</v>
      </c>
      <c r="G45" s="202" t="s">
        <v>153</v>
      </c>
      <c r="H45" s="50">
        <v>13</v>
      </c>
      <c r="I45" s="50" t="s">
        <v>22</v>
      </c>
      <c r="J45" s="50">
        <v>110</v>
      </c>
      <c r="K45" s="309">
        <f>SUM(L45:O45)</f>
        <v>179.2</v>
      </c>
      <c r="L45" s="260">
        <v>179.2</v>
      </c>
      <c r="M45" s="250"/>
      <c r="N45" s="51"/>
      <c r="O45" s="52"/>
    </row>
    <row r="46" spans="1:15" ht="9" customHeight="1">
      <c r="A46" s="125"/>
      <c r="B46" s="415" t="s">
        <v>158</v>
      </c>
      <c r="C46" s="29">
        <v>182</v>
      </c>
      <c r="D46" s="29">
        <v>1</v>
      </c>
      <c r="E46" s="29" t="s">
        <v>30</v>
      </c>
      <c r="F46" s="29" t="s">
        <v>30</v>
      </c>
      <c r="G46" s="148" t="s">
        <v>140</v>
      </c>
      <c r="H46" s="29" t="s">
        <v>21</v>
      </c>
      <c r="I46" s="29" t="s">
        <v>22</v>
      </c>
      <c r="J46" s="29">
        <v>110</v>
      </c>
      <c r="K46" s="118">
        <f>K48</f>
        <v>86.6</v>
      </c>
      <c r="L46" s="258">
        <f>L48</f>
        <v>86.6</v>
      </c>
      <c r="M46" s="30">
        <f>M48</f>
        <v>0</v>
      </c>
      <c r="N46" s="31">
        <f>N48</f>
        <v>0</v>
      </c>
      <c r="O46" s="32">
        <f>O48</f>
        <v>0</v>
      </c>
    </row>
    <row r="47" spans="1:15" ht="3" customHeight="1">
      <c r="A47" s="127"/>
      <c r="B47" s="415"/>
      <c r="C47" s="34"/>
      <c r="D47" s="34"/>
      <c r="E47" s="34"/>
      <c r="F47" s="34"/>
      <c r="G47" s="34"/>
      <c r="H47" s="34"/>
      <c r="I47" s="34"/>
      <c r="J47" s="34"/>
      <c r="K47" s="297"/>
      <c r="L47" s="255"/>
      <c r="M47" s="35"/>
      <c r="N47" s="36"/>
      <c r="O47" s="37"/>
    </row>
    <row r="48" spans="1:15" ht="11.25" customHeight="1">
      <c r="A48" s="125"/>
      <c r="B48" s="415" t="s">
        <v>157</v>
      </c>
      <c r="C48" s="29">
        <v>182</v>
      </c>
      <c r="D48" s="29">
        <v>1</v>
      </c>
      <c r="E48" s="29" t="s">
        <v>30</v>
      </c>
      <c r="F48" s="29" t="s">
        <v>30</v>
      </c>
      <c r="G48" s="148" t="s">
        <v>156</v>
      </c>
      <c r="H48" s="29">
        <v>13</v>
      </c>
      <c r="I48" s="29" t="s">
        <v>22</v>
      </c>
      <c r="J48" s="29">
        <v>110</v>
      </c>
      <c r="K48" s="310">
        <f>SUM(L48:O48)</f>
        <v>86.6</v>
      </c>
      <c r="L48" s="258">
        <v>86.6</v>
      </c>
      <c r="M48" s="30"/>
      <c r="N48" s="31"/>
      <c r="O48" s="32"/>
    </row>
    <row r="49" spans="1:15" ht="9.75" customHeight="1">
      <c r="A49" s="127"/>
      <c r="B49" s="415"/>
      <c r="C49" s="34"/>
      <c r="D49" s="34"/>
      <c r="E49" s="34"/>
      <c r="F49" s="34"/>
      <c r="G49" s="34"/>
      <c r="H49" s="34"/>
      <c r="I49" s="34"/>
      <c r="J49" s="34"/>
      <c r="K49" s="297"/>
      <c r="L49" s="255"/>
      <c r="M49" s="35"/>
      <c r="N49" s="36"/>
      <c r="O49" s="37"/>
    </row>
    <row r="50" spans="1:15" ht="10.5">
      <c r="A50" s="127"/>
      <c r="B50" s="415"/>
      <c r="C50" s="34"/>
      <c r="D50" s="34"/>
      <c r="E50" s="34"/>
      <c r="F50" s="34"/>
      <c r="G50" s="34"/>
      <c r="H50" s="34"/>
      <c r="I50" s="34"/>
      <c r="J50" s="34"/>
      <c r="K50" s="297"/>
      <c r="L50" s="255"/>
      <c r="M50" s="35"/>
      <c r="N50" s="36"/>
      <c r="O50" s="37"/>
    </row>
    <row r="51" spans="1:15" ht="2.25" customHeight="1">
      <c r="A51" s="126"/>
      <c r="B51" s="415"/>
      <c r="C51" s="34"/>
      <c r="D51" s="34"/>
      <c r="E51" s="34"/>
      <c r="F51" s="34"/>
      <c r="G51" s="34"/>
      <c r="H51" s="34"/>
      <c r="I51" s="34"/>
      <c r="J51" s="34"/>
      <c r="K51" s="311"/>
      <c r="L51" s="255"/>
      <c r="M51" s="35"/>
      <c r="N51" s="36"/>
      <c r="O51" s="37"/>
    </row>
    <row r="52" spans="1:15" ht="10.5" hidden="1">
      <c r="A52" s="286" t="s">
        <v>34</v>
      </c>
      <c r="B52" s="293" t="s">
        <v>101</v>
      </c>
      <c r="C52" s="23" t="s">
        <v>20</v>
      </c>
      <c r="D52" s="23">
        <v>1</v>
      </c>
      <c r="E52" s="23" t="s">
        <v>102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12">
        <f>K53</f>
        <v>0</v>
      </c>
      <c r="L52" s="255">
        <f>L53</f>
        <v>0</v>
      </c>
      <c r="M52" s="35"/>
      <c r="N52" s="36"/>
      <c r="O52" s="37"/>
    </row>
    <row r="53" spans="1:15" ht="31.5" hidden="1">
      <c r="A53" s="289" t="s">
        <v>36</v>
      </c>
      <c r="B53" s="313" t="s">
        <v>103</v>
      </c>
      <c r="C53" s="49">
        <v>304</v>
      </c>
      <c r="D53" s="49">
        <v>1</v>
      </c>
      <c r="E53" s="49" t="s">
        <v>102</v>
      </c>
      <c r="F53" s="49" t="s">
        <v>92</v>
      </c>
      <c r="G53" s="49" t="s">
        <v>20</v>
      </c>
      <c r="H53" s="49" t="s">
        <v>23</v>
      </c>
      <c r="I53" s="49" t="s">
        <v>22</v>
      </c>
      <c r="J53" s="49" t="s">
        <v>104</v>
      </c>
      <c r="K53" s="314">
        <f>K54</f>
        <v>0</v>
      </c>
      <c r="L53" s="255">
        <f>L54</f>
        <v>0</v>
      </c>
      <c r="M53" s="35"/>
      <c r="N53" s="36"/>
      <c r="O53" s="37"/>
    </row>
    <row r="54" spans="1:15" ht="63" hidden="1">
      <c r="A54" s="127"/>
      <c r="B54" s="315" t="s">
        <v>105</v>
      </c>
      <c r="C54" s="49">
        <v>304</v>
      </c>
      <c r="D54" s="49">
        <v>1</v>
      </c>
      <c r="E54" s="49" t="s">
        <v>102</v>
      </c>
      <c r="F54" s="49" t="s">
        <v>92</v>
      </c>
      <c r="G54" s="49" t="s">
        <v>25</v>
      </c>
      <c r="H54" s="49" t="s">
        <v>23</v>
      </c>
      <c r="I54" s="49" t="s">
        <v>106</v>
      </c>
      <c r="J54" s="49" t="s">
        <v>104</v>
      </c>
      <c r="K54" s="316">
        <f>SUM(L54:O54)</f>
        <v>0</v>
      </c>
      <c r="L54" s="255">
        <v>0</v>
      </c>
      <c r="M54" s="35"/>
      <c r="N54" s="36"/>
      <c r="O54" s="37"/>
    </row>
    <row r="55" spans="1:15" ht="12.75" customHeight="1">
      <c r="A55" s="125">
        <v>4</v>
      </c>
      <c r="B55" s="415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18">
        <f>K59+K99+K80+K132+K134</f>
        <v>1996.4</v>
      </c>
      <c r="L55" s="261">
        <f>L59+L99+L80+L133+L134</f>
        <v>1996.4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27"/>
      <c r="B56" s="415"/>
      <c r="C56" s="34"/>
      <c r="D56" s="34"/>
      <c r="E56" s="34"/>
      <c r="F56" s="34"/>
      <c r="G56" s="34"/>
      <c r="H56" s="34"/>
      <c r="I56" s="34"/>
      <c r="J56" s="34"/>
      <c r="K56" s="317"/>
      <c r="L56" s="262"/>
      <c r="M56" s="35"/>
      <c r="N56" s="36"/>
      <c r="O56" s="37"/>
    </row>
    <row r="57" spans="1:15" ht="10.5">
      <c r="A57" s="127"/>
      <c r="B57" s="415"/>
      <c r="C57" s="34"/>
      <c r="D57" s="34"/>
      <c r="E57" s="34"/>
      <c r="F57" s="34"/>
      <c r="G57" s="34"/>
      <c r="H57" s="34"/>
      <c r="I57" s="34"/>
      <c r="J57" s="34"/>
      <c r="K57" s="317"/>
      <c r="L57" s="262"/>
      <c r="M57" s="35"/>
      <c r="N57" s="36"/>
      <c r="O57" s="37"/>
    </row>
    <row r="58" spans="1:15" ht="3" customHeight="1">
      <c r="A58" s="126"/>
      <c r="B58" s="415"/>
      <c r="C58" s="43"/>
      <c r="D58" s="43"/>
      <c r="E58" s="43"/>
      <c r="F58" s="43"/>
      <c r="G58" s="43"/>
      <c r="H58" s="43"/>
      <c r="I58" s="43"/>
      <c r="J58" s="43"/>
      <c r="K58" s="318"/>
      <c r="L58" s="263"/>
      <c r="M58" s="62"/>
      <c r="N58" s="46"/>
      <c r="O58" s="47"/>
    </row>
    <row r="59" spans="1:15" ht="12" customHeight="1">
      <c r="A59" s="125" t="s">
        <v>69</v>
      </c>
      <c r="B59" s="429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18">
        <f>K93+K72</f>
        <v>844.4</v>
      </c>
      <c r="L59" s="261">
        <f>L93+L72</f>
        <v>844.4</v>
      </c>
      <c r="M59" s="39">
        <f>M93+M72</f>
        <v>0</v>
      </c>
      <c r="N59" s="31">
        <f>N93+N72</f>
        <v>0</v>
      </c>
      <c r="O59" s="60">
        <f>O93+O72</f>
        <v>0</v>
      </c>
    </row>
    <row r="60" spans="1:15" ht="11.25" customHeight="1">
      <c r="A60" s="127"/>
      <c r="B60" s="429"/>
      <c r="C60" s="4"/>
      <c r="D60" s="34"/>
      <c r="E60" s="4"/>
      <c r="F60" s="34"/>
      <c r="G60" s="4"/>
      <c r="H60" s="34"/>
      <c r="I60" s="4"/>
      <c r="J60" s="34"/>
      <c r="K60" s="123"/>
      <c r="L60" s="255"/>
      <c r="M60" s="5"/>
      <c r="N60" s="36"/>
      <c r="O60" s="61"/>
    </row>
    <row r="61" spans="1:15" ht="11.25" customHeight="1">
      <c r="A61" s="127"/>
      <c r="B61" s="429"/>
      <c r="C61" s="4"/>
      <c r="D61" s="34"/>
      <c r="E61" s="4"/>
      <c r="F61" s="34"/>
      <c r="G61" s="4"/>
      <c r="H61" s="34"/>
      <c r="I61" s="4"/>
      <c r="J61" s="34"/>
      <c r="K61" s="123"/>
      <c r="L61" s="255"/>
      <c r="M61" s="5"/>
      <c r="N61" s="36"/>
      <c r="O61" s="61"/>
    </row>
    <row r="62" spans="1:15" ht="11.25" customHeight="1">
      <c r="A62" s="127"/>
      <c r="B62" s="429"/>
      <c r="C62" s="4"/>
      <c r="D62" s="34"/>
      <c r="E62" s="4"/>
      <c r="F62" s="34"/>
      <c r="G62" s="4"/>
      <c r="H62" s="34"/>
      <c r="I62" s="4"/>
      <c r="J62" s="34"/>
      <c r="K62" s="123"/>
      <c r="L62" s="255"/>
      <c r="M62" s="5"/>
      <c r="N62" s="36"/>
      <c r="O62" s="61"/>
    </row>
    <row r="63" spans="1:15" ht="18.75" customHeight="1" thickBot="1">
      <c r="A63" s="127"/>
      <c r="B63" s="429"/>
      <c r="C63" s="4"/>
      <c r="D63" s="34"/>
      <c r="E63" s="4"/>
      <c r="F63" s="34"/>
      <c r="G63" s="4"/>
      <c r="H63" s="34"/>
      <c r="I63" s="4"/>
      <c r="J63" s="34"/>
      <c r="K63" s="123"/>
      <c r="L63" s="255"/>
      <c r="M63" s="5"/>
      <c r="N63" s="36"/>
      <c r="O63" s="61"/>
    </row>
    <row r="64" spans="1:15" ht="9" customHeight="1" hidden="1" thickBot="1">
      <c r="A64" s="290"/>
      <c r="B64" s="430"/>
      <c r="C64" s="9"/>
      <c r="D64" s="65"/>
      <c r="E64" s="9"/>
      <c r="F64" s="65"/>
      <c r="G64" s="9"/>
      <c r="H64" s="65"/>
      <c r="I64" s="9"/>
      <c r="J64" s="65"/>
      <c r="K64" s="319"/>
      <c r="L64" s="259"/>
      <c r="M64" s="45"/>
      <c r="N64" s="46"/>
      <c r="O64" s="63"/>
    </row>
    <row r="65" spans="1:15" ht="10.5">
      <c r="A65" s="125"/>
      <c r="B65" s="416" t="s">
        <v>75</v>
      </c>
      <c r="C65" s="330">
        <v>301</v>
      </c>
      <c r="D65" s="331">
        <v>1</v>
      </c>
      <c r="E65" s="330">
        <v>11</v>
      </c>
      <c r="F65" s="331" t="s">
        <v>37</v>
      </c>
      <c r="G65" s="330" t="s">
        <v>44</v>
      </c>
      <c r="H65" s="331" t="s">
        <v>21</v>
      </c>
      <c r="I65" s="330" t="s">
        <v>22</v>
      </c>
      <c r="J65" s="331" t="s">
        <v>38</v>
      </c>
      <c r="K65" s="332">
        <f>K72</f>
        <v>150.5</v>
      </c>
      <c r="L65" s="393">
        <f>L72</f>
        <v>150.5</v>
      </c>
      <c r="M65" s="5"/>
      <c r="N65" s="36"/>
      <c r="O65" s="61"/>
    </row>
    <row r="66" spans="1:15" ht="10.5">
      <c r="A66" s="127"/>
      <c r="B66" s="417"/>
      <c r="C66" s="4"/>
      <c r="D66" s="34"/>
      <c r="E66" s="4"/>
      <c r="F66" s="34"/>
      <c r="G66" s="4"/>
      <c r="H66" s="34"/>
      <c r="I66" s="4"/>
      <c r="J66" s="34"/>
      <c r="K66" s="123"/>
      <c r="L66" s="335"/>
      <c r="M66" s="5"/>
      <c r="N66" s="36"/>
      <c r="O66" s="61"/>
    </row>
    <row r="67" spans="1:15" ht="10.5">
      <c r="A67" s="127"/>
      <c r="B67" s="417"/>
      <c r="C67" s="4"/>
      <c r="D67" s="34"/>
      <c r="E67" s="4"/>
      <c r="F67" s="34"/>
      <c r="G67" s="4"/>
      <c r="H67" s="34"/>
      <c r="I67" s="4"/>
      <c r="J67" s="34"/>
      <c r="K67" s="123"/>
      <c r="L67" s="335"/>
      <c r="M67" s="5"/>
      <c r="N67" s="36"/>
      <c r="O67" s="61"/>
    </row>
    <row r="68" spans="1:15" ht="9.75" customHeight="1">
      <c r="A68" s="127"/>
      <c r="B68" s="417"/>
      <c r="C68" s="4"/>
      <c r="D68" s="34"/>
      <c r="E68" s="4"/>
      <c r="F68" s="34"/>
      <c r="G68" s="4"/>
      <c r="H68" s="34"/>
      <c r="I68" s="4"/>
      <c r="J68" s="34"/>
      <c r="K68" s="123"/>
      <c r="L68" s="335"/>
      <c r="M68" s="5"/>
      <c r="N68" s="36"/>
      <c r="O68" s="61"/>
    </row>
    <row r="69" spans="1:15" ht="9.75" customHeight="1">
      <c r="A69" s="127"/>
      <c r="B69" s="417"/>
      <c r="C69" s="4"/>
      <c r="D69" s="34"/>
      <c r="E69" s="4"/>
      <c r="F69" s="34"/>
      <c r="G69" s="4"/>
      <c r="H69" s="34"/>
      <c r="I69" s="4"/>
      <c r="J69" s="34"/>
      <c r="K69" s="123"/>
      <c r="L69" s="335"/>
      <c r="M69" s="5"/>
      <c r="N69" s="36"/>
      <c r="O69" s="61"/>
    </row>
    <row r="70" spans="1:15" ht="9.75" customHeight="1" thickBot="1">
      <c r="A70" s="287"/>
      <c r="B70" s="418"/>
      <c r="C70" s="110"/>
      <c r="D70" s="111"/>
      <c r="E70" s="110"/>
      <c r="F70" s="111"/>
      <c r="G70" s="110"/>
      <c r="H70" s="111"/>
      <c r="I70" s="110"/>
      <c r="J70" s="111"/>
      <c r="K70" s="302"/>
      <c r="L70" s="394"/>
      <c r="M70" s="67"/>
      <c r="N70" s="68"/>
      <c r="O70" s="69"/>
    </row>
    <row r="71" spans="1:15" s="2" customFormat="1" ht="10.5" customHeight="1" hidden="1">
      <c r="A71" s="320">
        <v>1</v>
      </c>
      <c r="B71" s="333">
        <v>2</v>
      </c>
      <c r="C71" s="84">
        <v>3</v>
      </c>
      <c r="D71" s="84">
        <v>4</v>
      </c>
      <c r="E71" s="84">
        <v>5</v>
      </c>
      <c r="F71" s="84">
        <v>6</v>
      </c>
      <c r="G71" s="84">
        <v>7</v>
      </c>
      <c r="H71" s="84">
        <v>8</v>
      </c>
      <c r="I71" s="84">
        <v>9</v>
      </c>
      <c r="J71" s="84">
        <v>10</v>
      </c>
      <c r="K71" s="334">
        <v>11</v>
      </c>
      <c r="L71" s="395">
        <v>12</v>
      </c>
      <c r="M71" s="17">
        <v>13</v>
      </c>
      <c r="N71" s="13">
        <v>14</v>
      </c>
      <c r="O71" s="13">
        <v>15</v>
      </c>
    </row>
    <row r="72" spans="1:15" s="7" customFormat="1" ht="10.5">
      <c r="A72" s="321"/>
      <c r="B72" s="426" t="s">
        <v>160</v>
      </c>
      <c r="C72" s="152">
        <v>301</v>
      </c>
      <c r="D72" s="153">
        <v>1</v>
      </c>
      <c r="E72" s="152">
        <v>11</v>
      </c>
      <c r="F72" s="153" t="s">
        <v>37</v>
      </c>
      <c r="G72" s="152" t="s">
        <v>93</v>
      </c>
      <c r="H72" s="153">
        <v>13</v>
      </c>
      <c r="I72" s="152" t="s">
        <v>22</v>
      </c>
      <c r="J72" s="153" t="s">
        <v>38</v>
      </c>
      <c r="K72" s="310">
        <f>SUM(L72:O72)</f>
        <v>150.5</v>
      </c>
      <c r="L72" s="393">
        <v>150.5</v>
      </c>
      <c r="M72" s="8"/>
      <c r="N72" s="74"/>
      <c r="O72" s="75"/>
    </row>
    <row r="73" spans="1:15" s="7" customFormat="1" ht="10.5">
      <c r="A73" s="322"/>
      <c r="B73" s="427"/>
      <c r="C73" s="4"/>
      <c r="D73" s="34"/>
      <c r="E73" s="4"/>
      <c r="F73" s="34"/>
      <c r="G73" s="4"/>
      <c r="H73" s="34"/>
      <c r="I73" s="4"/>
      <c r="J73" s="34"/>
      <c r="K73" s="335"/>
      <c r="L73" s="396"/>
      <c r="M73" s="8"/>
      <c r="N73" s="74"/>
      <c r="O73" s="75"/>
    </row>
    <row r="74" spans="1:15" s="7" customFormat="1" ht="11.25" customHeight="1">
      <c r="A74" s="322"/>
      <c r="B74" s="427"/>
      <c r="C74" s="4"/>
      <c r="D74" s="34"/>
      <c r="E74" s="4"/>
      <c r="F74" s="34"/>
      <c r="G74" s="4"/>
      <c r="H74" s="34"/>
      <c r="I74" s="4"/>
      <c r="J74" s="34"/>
      <c r="K74" s="335"/>
      <c r="L74" s="396"/>
      <c r="M74" s="8"/>
      <c r="N74" s="74"/>
      <c r="O74" s="75"/>
    </row>
    <row r="75" spans="1:15" s="7" customFormat="1" ht="13.5" customHeight="1">
      <c r="A75" s="322"/>
      <c r="B75" s="427"/>
      <c r="C75" s="4"/>
      <c r="D75" s="34"/>
      <c r="E75" s="4"/>
      <c r="F75" s="34"/>
      <c r="G75" s="4"/>
      <c r="H75" s="34"/>
      <c r="I75" s="4"/>
      <c r="J75" s="34"/>
      <c r="K75" s="335"/>
      <c r="L75" s="396"/>
      <c r="M75" s="8"/>
      <c r="N75" s="74"/>
      <c r="O75" s="75"/>
    </row>
    <row r="76" spans="1:15" s="7" customFormat="1" ht="13.5" customHeight="1">
      <c r="A76" s="322"/>
      <c r="B76" s="427"/>
      <c r="C76" s="4"/>
      <c r="D76" s="34"/>
      <c r="E76" s="4"/>
      <c r="F76" s="34"/>
      <c r="G76" s="4"/>
      <c r="H76" s="34"/>
      <c r="I76" s="4"/>
      <c r="J76" s="34"/>
      <c r="K76" s="335"/>
      <c r="L76" s="396"/>
      <c r="M76" s="8"/>
      <c r="N76" s="74"/>
      <c r="O76" s="75"/>
    </row>
    <row r="77" spans="1:15" s="7" customFormat="1" ht="10.5" thickBot="1">
      <c r="A77" s="323"/>
      <c r="B77" s="428"/>
      <c r="C77" s="110"/>
      <c r="D77" s="111"/>
      <c r="E77" s="110"/>
      <c r="F77" s="111"/>
      <c r="G77" s="110"/>
      <c r="H77" s="111"/>
      <c r="I77" s="110"/>
      <c r="J77" s="111"/>
      <c r="K77" s="336"/>
      <c r="L77" s="396"/>
      <c r="M77" s="8"/>
      <c r="N77" s="74"/>
      <c r="O77" s="75"/>
    </row>
    <row r="78" spans="1:15" s="2" customFormat="1" ht="10.5" customHeight="1" hidden="1">
      <c r="A78" s="320">
        <v>1</v>
      </c>
      <c r="B78" s="333">
        <v>2</v>
      </c>
      <c r="C78" s="84">
        <v>3</v>
      </c>
      <c r="D78" s="84">
        <v>4</v>
      </c>
      <c r="E78" s="84">
        <v>5</v>
      </c>
      <c r="F78" s="84">
        <v>6</v>
      </c>
      <c r="G78" s="84">
        <v>7</v>
      </c>
      <c r="H78" s="84">
        <v>8</v>
      </c>
      <c r="I78" s="84">
        <v>9</v>
      </c>
      <c r="J78" s="84">
        <v>10</v>
      </c>
      <c r="K78" s="337">
        <v>11</v>
      </c>
      <c r="L78" s="395">
        <v>12</v>
      </c>
      <c r="M78" s="17">
        <v>13</v>
      </c>
      <c r="N78" s="13">
        <v>14</v>
      </c>
      <c r="O78" s="13">
        <v>15</v>
      </c>
    </row>
    <row r="79" spans="1:15" s="2" customFormat="1" ht="10.5" customHeight="1">
      <c r="A79" s="244">
        <v>1</v>
      </c>
      <c r="B79" s="117">
        <v>2</v>
      </c>
      <c r="C79" s="245">
        <v>3</v>
      </c>
      <c r="D79" s="245">
        <v>4</v>
      </c>
      <c r="E79" s="245">
        <v>5</v>
      </c>
      <c r="F79" s="245">
        <v>6</v>
      </c>
      <c r="G79" s="245">
        <v>7</v>
      </c>
      <c r="H79" s="245">
        <v>8</v>
      </c>
      <c r="I79" s="245">
        <v>9</v>
      </c>
      <c r="J79" s="245">
        <v>10</v>
      </c>
      <c r="K79" s="246">
        <v>11</v>
      </c>
      <c r="L79" s="17">
        <v>12</v>
      </c>
      <c r="M79" s="13">
        <v>13</v>
      </c>
      <c r="N79" s="13">
        <v>14</v>
      </c>
      <c r="O79" s="13">
        <v>15</v>
      </c>
    </row>
    <row r="80" spans="1:15" s="2" customFormat="1" ht="54.75" customHeight="1">
      <c r="A80" s="392"/>
      <c r="B80" s="399" t="s">
        <v>193</v>
      </c>
      <c r="C80" s="385">
        <v>301</v>
      </c>
      <c r="D80" s="385">
        <v>1</v>
      </c>
      <c r="E80" s="385">
        <v>14</v>
      </c>
      <c r="F80" s="390" t="s">
        <v>30</v>
      </c>
      <c r="G80" s="391">
        <v>10</v>
      </c>
      <c r="H80" s="391" t="s">
        <v>21</v>
      </c>
      <c r="I80" s="391" t="s">
        <v>22</v>
      </c>
      <c r="J80" s="385">
        <v>430</v>
      </c>
      <c r="K80" s="400">
        <f>K81</f>
        <v>12.3</v>
      </c>
      <c r="L80" s="397">
        <f>L81</f>
        <v>12.3</v>
      </c>
      <c r="M80" s="388"/>
      <c r="N80" s="388"/>
      <c r="O80" s="389"/>
    </row>
    <row r="81" spans="1:15" s="2" customFormat="1" ht="59.25" customHeight="1">
      <c r="A81" s="392"/>
      <c r="B81" s="399" t="s">
        <v>193</v>
      </c>
      <c r="C81" s="385">
        <v>301</v>
      </c>
      <c r="D81" s="385">
        <v>1</v>
      </c>
      <c r="E81" s="385">
        <v>14</v>
      </c>
      <c r="F81" s="390" t="s">
        <v>30</v>
      </c>
      <c r="G81" s="391">
        <v>13</v>
      </c>
      <c r="H81" s="391" t="s">
        <v>194</v>
      </c>
      <c r="I81" s="391" t="s">
        <v>22</v>
      </c>
      <c r="J81" s="385">
        <v>430</v>
      </c>
      <c r="K81" s="400">
        <f>L81</f>
        <v>12.3</v>
      </c>
      <c r="L81" s="397">
        <v>12.3</v>
      </c>
      <c r="M81" s="388"/>
      <c r="N81" s="388"/>
      <c r="O81" s="389"/>
    </row>
    <row r="82" spans="1:15" ht="10.5">
      <c r="A82" s="127"/>
      <c r="B82" s="431" t="s">
        <v>76</v>
      </c>
      <c r="C82" s="4">
        <v>304</v>
      </c>
      <c r="D82" s="34">
        <v>1</v>
      </c>
      <c r="E82" s="4">
        <v>11</v>
      </c>
      <c r="F82" s="34" t="s">
        <v>37</v>
      </c>
      <c r="G82" s="4" t="s">
        <v>31</v>
      </c>
      <c r="H82" s="34" t="s">
        <v>21</v>
      </c>
      <c r="I82" s="4" t="s">
        <v>22</v>
      </c>
      <c r="J82" s="34">
        <v>120</v>
      </c>
      <c r="K82" s="123">
        <f>K93</f>
        <v>693.9</v>
      </c>
      <c r="L82" s="123">
        <f>L93</f>
        <v>693.9</v>
      </c>
      <c r="M82" s="39">
        <f>M93</f>
        <v>0</v>
      </c>
      <c r="N82" s="31">
        <f>N93</f>
        <v>0</v>
      </c>
      <c r="O82" s="60">
        <f>O93</f>
        <v>0</v>
      </c>
    </row>
    <row r="83" spans="1:15" ht="10.5">
      <c r="A83" s="127"/>
      <c r="B83" s="429"/>
      <c r="C83" s="4"/>
      <c r="D83" s="34"/>
      <c r="E83" s="4"/>
      <c r="F83" s="34"/>
      <c r="G83" s="4"/>
      <c r="H83" s="34"/>
      <c r="I83" s="4"/>
      <c r="J83" s="34"/>
      <c r="K83" s="335"/>
      <c r="L83" s="335"/>
      <c r="M83" s="5"/>
      <c r="N83" s="36"/>
      <c r="O83" s="61"/>
    </row>
    <row r="84" spans="1:15" ht="5.25" customHeight="1">
      <c r="A84" s="127"/>
      <c r="B84" s="429"/>
      <c r="C84" s="4"/>
      <c r="D84" s="34"/>
      <c r="E84" s="4"/>
      <c r="F84" s="34"/>
      <c r="G84" s="4"/>
      <c r="H84" s="34"/>
      <c r="I84" s="4"/>
      <c r="J84" s="34"/>
      <c r="K84" s="335"/>
      <c r="L84" s="335"/>
      <c r="M84" s="5"/>
      <c r="N84" s="36"/>
      <c r="O84" s="61"/>
    </row>
    <row r="85" spans="1:15" ht="5.25" customHeight="1">
      <c r="A85" s="127"/>
      <c r="B85" s="429"/>
      <c r="C85" s="4"/>
      <c r="D85" s="34"/>
      <c r="E85" s="4"/>
      <c r="F85" s="34"/>
      <c r="G85" s="4"/>
      <c r="H85" s="34"/>
      <c r="I85" s="4"/>
      <c r="J85" s="34"/>
      <c r="K85" s="335"/>
      <c r="L85" s="335"/>
      <c r="M85" s="5"/>
      <c r="N85" s="36"/>
      <c r="O85" s="61"/>
    </row>
    <row r="86" spans="1:15" ht="5.25" customHeight="1">
      <c r="A86" s="127"/>
      <c r="B86" s="429"/>
      <c r="C86" s="4"/>
      <c r="D86" s="34"/>
      <c r="E86" s="4"/>
      <c r="F86" s="34"/>
      <c r="G86" s="4"/>
      <c r="H86" s="34"/>
      <c r="I86" s="4"/>
      <c r="J86" s="34"/>
      <c r="K86" s="335"/>
      <c r="L86" s="335"/>
      <c r="M86" s="5"/>
      <c r="N86" s="36"/>
      <c r="O86" s="61"/>
    </row>
    <row r="87" spans="1:15" ht="9" customHeight="1">
      <c r="A87" s="127"/>
      <c r="B87" s="429"/>
      <c r="C87" s="4"/>
      <c r="D87" s="34"/>
      <c r="E87" s="4"/>
      <c r="F87" s="34"/>
      <c r="G87" s="4"/>
      <c r="H87" s="34"/>
      <c r="I87" s="4"/>
      <c r="J87" s="34"/>
      <c r="K87" s="335"/>
      <c r="L87" s="335"/>
      <c r="M87" s="5"/>
      <c r="N87" s="36"/>
      <c r="O87" s="61"/>
    </row>
    <row r="88" spans="1:15" ht="9.75" customHeight="1">
      <c r="A88" s="127"/>
      <c r="B88" s="429"/>
      <c r="C88" s="4"/>
      <c r="D88" s="34"/>
      <c r="E88" s="4"/>
      <c r="F88" s="34"/>
      <c r="G88" s="4"/>
      <c r="H88" s="34"/>
      <c r="I88" s="4"/>
      <c r="J88" s="34"/>
      <c r="K88" s="335"/>
      <c r="L88" s="335"/>
      <c r="M88" s="5"/>
      <c r="N88" s="36"/>
      <c r="O88" s="61"/>
    </row>
    <row r="89" spans="1:15" ht="7.5" customHeight="1">
      <c r="A89" s="127"/>
      <c r="B89" s="429"/>
      <c r="C89" s="4"/>
      <c r="D89" s="34"/>
      <c r="E89" s="4"/>
      <c r="F89" s="34"/>
      <c r="G89" s="4"/>
      <c r="H89" s="34"/>
      <c r="I89" s="4"/>
      <c r="J89" s="34"/>
      <c r="K89" s="335"/>
      <c r="L89" s="335"/>
      <c r="M89" s="5"/>
      <c r="N89" s="36"/>
      <c r="O89" s="61"/>
    </row>
    <row r="90" spans="1:15" ht="6" customHeight="1">
      <c r="A90" s="127"/>
      <c r="B90" s="429"/>
      <c r="C90" s="4"/>
      <c r="D90" s="34"/>
      <c r="E90" s="4"/>
      <c r="F90" s="34"/>
      <c r="G90" s="4"/>
      <c r="H90" s="34"/>
      <c r="I90" s="4"/>
      <c r="J90" s="34"/>
      <c r="K90" s="335"/>
      <c r="L90" s="335"/>
      <c r="M90" s="5"/>
      <c r="N90" s="36"/>
      <c r="O90" s="61"/>
    </row>
    <row r="91" spans="1:15" ht="8.25" customHeight="1">
      <c r="A91" s="287"/>
      <c r="B91" s="418"/>
      <c r="C91" s="110"/>
      <c r="D91" s="111"/>
      <c r="E91" s="110"/>
      <c r="F91" s="111"/>
      <c r="G91" s="110"/>
      <c r="H91" s="111"/>
      <c r="I91" s="110"/>
      <c r="J91" s="111"/>
      <c r="K91" s="336"/>
      <c r="L91" s="345"/>
      <c r="M91" s="45"/>
      <c r="N91" s="46"/>
      <c r="O91" s="63"/>
    </row>
    <row r="92" spans="1:15" s="2" customFormat="1" ht="10.5" customHeight="1" hidden="1" thickBot="1">
      <c r="A92" s="324">
        <v>1</v>
      </c>
      <c r="B92" s="338">
        <v>2</v>
      </c>
      <c r="C92" s="240">
        <v>3</v>
      </c>
      <c r="D92" s="240">
        <v>4</v>
      </c>
      <c r="E92" s="240">
        <v>5</v>
      </c>
      <c r="F92" s="240">
        <v>6</v>
      </c>
      <c r="G92" s="240">
        <v>7</v>
      </c>
      <c r="H92" s="240">
        <v>8</v>
      </c>
      <c r="I92" s="240">
        <v>9</v>
      </c>
      <c r="J92" s="240">
        <v>10</v>
      </c>
      <c r="K92" s="339">
        <v>11</v>
      </c>
      <c r="L92" s="395">
        <v>12</v>
      </c>
      <c r="M92" s="17">
        <v>13</v>
      </c>
      <c r="N92" s="13">
        <v>14</v>
      </c>
      <c r="O92" s="13">
        <v>15</v>
      </c>
    </row>
    <row r="93" spans="1:15" ht="10.5" thickBot="1">
      <c r="A93" s="125"/>
      <c r="B93" s="432" t="s">
        <v>161</v>
      </c>
      <c r="C93" s="38">
        <v>304</v>
      </c>
      <c r="D93" s="29">
        <v>1</v>
      </c>
      <c r="E93" s="38">
        <v>11</v>
      </c>
      <c r="F93" s="29" t="s">
        <v>37</v>
      </c>
      <c r="G93" s="38" t="s">
        <v>39</v>
      </c>
      <c r="H93" s="29">
        <v>13</v>
      </c>
      <c r="I93" s="38" t="s">
        <v>22</v>
      </c>
      <c r="J93" s="29">
        <v>120</v>
      </c>
      <c r="K93" s="118">
        <f>SUM(L93:O93)</f>
        <v>693.9</v>
      </c>
      <c r="L93" s="368">
        <v>693.9</v>
      </c>
      <c r="M93" s="39"/>
      <c r="N93" s="31"/>
      <c r="O93" s="60"/>
    </row>
    <row r="94" spans="1:15" ht="9" customHeight="1" thickBot="1">
      <c r="A94" s="127"/>
      <c r="B94" s="432"/>
      <c r="C94" s="4"/>
      <c r="D94" s="34"/>
      <c r="E94" s="4"/>
      <c r="F94" s="34"/>
      <c r="G94" s="4"/>
      <c r="H94" s="34"/>
      <c r="I94" s="4"/>
      <c r="J94" s="34"/>
      <c r="K94" s="335"/>
      <c r="L94" s="335"/>
      <c r="M94" s="5"/>
      <c r="N94" s="36"/>
      <c r="O94" s="61"/>
    </row>
    <row r="95" spans="1:15" ht="6.75" customHeight="1" thickBot="1">
      <c r="A95" s="127"/>
      <c r="B95" s="432"/>
      <c r="C95" s="4"/>
      <c r="D95" s="34"/>
      <c r="E95" s="4"/>
      <c r="F95" s="34"/>
      <c r="G95" s="4"/>
      <c r="H95" s="34"/>
      <c r="I95" s="4"/>
      <c r="J95" s="34"/>
      <c r="K95" s="335"/>
      <c r="L95" s="335"/>
      <c r="M95" s="5"/>
      <c r="N95" s="36"/>
      <c r="O95" s="61"/>
    </row>
    <row r="96" spans="1:15" ht="6.75" customHeight="1" thickBot="1">
      <c r="A96" s="127"/>
      <c r="B96" s="432"/>
      <c r="C96" s="4"/>
      <c r="D96" s="34"/>
      <c r="E96" s="4"/>
      <c r="F96" s="34"/>
      <c r="G96" s="4"/>
      <c r="H96" s="34"/>
      <c r="I96" s="4"/>
      <c r="J96" s="34"/>
      <c r="K96" s="335"/>
      <c r="L96" s="335"/>
      <c r="M96" s="5"/>
      <c r="N96" s="36"/>
      <c r="O96" s="61"/>
    </row>
    <row r="97" spans="1:15" ht="10.5" thickBot="1">
      <c r="A97" s="127"/>
      <c r="B97" s="432"/>
      <c r="C97" s="4"/>
      <c r="D97" s="34"/>
      <c r="E97" s="4"/>
      <c r="F97" s="34"/>
      <c r="G97" s="4"/>
      <c r="H97" s="34"/>
      <c r="I97" s="4"/>
      <c r="J97" s="34"/>
      <c r="K97" s="335"/>
      <c r="L97" s="335"/>
      <c r="M97" s="5"/>
      <c r="N97" s="36"/>
      <c r="O97" s="61"/>
    </row>
    <row r="98" spans="1:15" ht="8.25" customHeight="1">
      <c r="A98" s="287"/>
      <c r="B98" s="433"/>
      <c r="C98" s="110"/>
      <c r="D98" s="111"/>
      <c r="E98" s="110"/>
      <c r="F98" s="111"/>
      <c r="G98" s="110"/>
      <c r="H98" s="111"/>
      <c r="I98" s="110"/>
      <c r="J98" s="111"/>
      <c r="K98" s="336"/>
      <c r="L98" s="345"/>
      <c r="M98" s="45"/>
      <c r="N98" s="46"/>
      <c r="O98" s="63"/>
    </row>
    <row r="99" spans="1:15" ht="63" customHeight="1">
      <c r="A99" s="373" t="s">
        <v>199</v>
      </c>
      <c r="B99" s="340" t="s">
        <v>185</v>
      </c>
      <c r="C99" s="38">
        <v>304</v>
      </c>
      <c r="D99" s="29">
        <v>1</v>
      </c>
      <c r="E99" s="38">
        <v>11</v>
      </c>
      <c r="F99" s="283" t="s">
        <v>186</v>
      </c>
      <c r="G99" s="43" t="s">
        <v>20</v>
      </c>
      <c r="H99" s="43" t="s">
        <v>21</v>
      </c>
      <c r="I99" s="43" t="s">
        <v>22</v>
      </c>
      <c r="J99" s="43" t="s">
        <v>20</v>
      </c>
      <c r="K99" s="349">
        <f>K100</f>
        <v>1116.9</v>
      </c>
      <c r="L99" s="365">
        <f>L100</f>
        <v>1116.9</v>
      </c>
      <c r="M99" s="45"/>
      <c r="N99" s="46"/>
      <c r="O99" s="63"/>
    </row>
    <row r="100" spans="1:15" ht="59.25" customHeight="1">
      <c r="A100" s="127"/>
      <c r="B100" s="303" t="s">
        <v>184</v>
      </c>
      <c r="C100" s="281">
        <v>304</v>
      </c>
      <c r="D100" s="138">
        <v>1</v>
      </c>
      <c r="E100" s="282">
        <v>11</v>
      </c>
      <c r="F100" s="283" t="s">
        <v>186</v>
      </c>
      <c r="G100" s="284" t="s">
        <v>187</v>
      </c>
      <c r="H100" s="111">
        <v>13</v>
      </c>
      <c r="I100" s="43" t="s">
        <v>22</v>
      </c>
      <c r="J100" s="111">
        <v>120</v>
      </c>
      <c r="K100" s="341">
        <f>L100</f>
        <v>1116.9</v>
      </c>
      <c r="L100" s="365">
        <v>1116.9</v>
      </c>
      <c r="M100" s="45"/>
      <c r="N100" s="46"/>
      <c r="O100" s="63"/>
    </row>
    <row r="101" spans="1:15" ht="27" customHeight="1" hidden="1">
      <c r="A101" s="325">
        <v>5</v>
      </c>
      <c r="B101" s="304" t="s">
        <v>95</v>
      </c>
      <c r="C101" s="108" t="s">
        <v>20</v>
      </c>
      <c r="D101" s="109">
        <v>1</v>
      </c>
      <c r="E101" s="109">
        <v>13</v>
      </c>
      <c r="F101" s="109" t="s">
        <v>21</v>
      </c>
      <c r="G101" s="109" t="s">
        <v>20</v>
      </c>
      <c r="H101" s="109" t="s">
        <v>21</v>
      </c>
      <c r="I101" s="109" t="s">
        <v>22</v>
      </c>
      <c r="J101" s="109" t="s">
        <v>20</v>
      </c>
      <c r="K101" s="342">
        <f>K102</f>
        <v>0</v>
      </c>
      <c r="L101" s="342">
        <f>L102</f>
        <v>0</v>
      </c>
      <c r="M101" s="78"/>
      <c r="N101" s="25"/>
      <c r="O101" s="79"/>
    </row>
    <row r="102" spans="1:15" ht="23.25" customHeight="1" hidden="1">
      <c r="A102" s="289" t="s">
        <v>97</v>
      </c>
      <c r="B102" s="299" t="s">
        <v>98</v>
      </c>
      <c r="C102" s="77" t="s">
        <v>86</v>
      </c>
      <c r="D102" s="49">
        <v>1</v>
      </c>
      <c r="E102" s="49">
        <v>13</v>
      </c>
      <c r="F102" s="49" t="s">
        <v>23</v>
      </c>
      <c r="G102" s="49" t="s">
        <v>20</v>
      </c>
      <c r="H102" s="49" t="s">
        <v>21</v>
      </c>
      <c r="I102" s="49" t="s">
        <v>22</v>
      </c>
      <c r="J102" s="49" t="s">
        <v>20</v>
      </c>
      <c r="K102" s="342">
        <f>K103</f>
        <v>0</v>
      </c>
      <c r="L102" s="342">
        <f>L103</f>
        <v>0</v>
      </c>
      <c r="M102" s="78"/>
      <c r="N102" s="25"/>
      <c r="O102" s="79"/>
    </row>
    <row r="103" spans="1:15" ht="24" customHeight="1" hidden="1">
      <c r="A103" s="286"/>
      <c r="B103" s="299" t="s">
        <v>162</v>
      </c>
      <c r="C103" s="77" t="s">
        <v>86</v>
      </c>
      <c r="D103" s="49">
        <v>1</v>
      </c>
      <c r="E103" s="49">
        <v>13</v>
      </c>
      <c r="F103" s="49" t="s">
        <v>23</v>
      </c>
      <c r="G103" s="49" t="s">
        <v>99</v>
      </c>
      <c r="H103" s="49">
        <v>13</v>
      </c>
      <c r="I103" s="49" t="s">
        <v>22</v>
      </c>
      <c r="J103" s="49" t="s">
        <v>58</v>
      </c>
      <c r="K103" s="342">
        <f>L103</f>
        <v>0</v>
      </c>
      <c r="L103" s="341">
        <v>0</v>
      </c>
      <c r="M103" s="78"/>
      <c r="N103" s="25"/>
      <c r="O103" s="79"/>
    </row>
    <row r="104" spans="1:15" ht="11.25" customHeight="1" hidden="1">
      <c r="A104" s="125">
        <v>6</v>
      </c>
      <c r="B104" s="415" t="s">
        <v>65</v>
      </c>
      <c r="C104" s="82" t="s">
        <v>20</v>
      </c>
      <c r="D104" s="29">
        <v>1</v>
      </c>
      <c r="E104" s="29">
        <v>14</v>
      </c>
      <c r="F104" s="29" t="s">
        <v>21</v>
      </c>
      <c r="G104" s="29" t="s">
        <v>20</v>
      </c>
      <c r="H104" s="29" t="s">
        <v>21</v>
      </c>
      <c r="I104" s="29" t="s">
        <v>22</v>
      </c>
      <c r="J104" s="29" t="s">
        <v>20</v>
      </c>
      <c r="K104" s="118">
        <f>K123+K128+K107</f>
        <v>0</v>
      </c>
      <c r="L104" s="118">
        <f>L123+L128+L107</f>
        <v>0</v>
      </c>
      <c r="M104" s="5"/>
      <c r="N104" s="36"/>
      <c r="O104" s="61"/>
    </row>
    <row r="105" spans="1:15" ht="8.25" customHeight="1" hidden="1">
      <c r="A105" s="127"/>
      <c r="B105" s="414"/>
      <c r="C105" s="4"/>
      <c r="D105" s="34"/>
      <c r="E105" s="4"/>
      <c r="F105" s="34"/>
      <c r="G105" s="4"/>
      <c r="H105" s="34"/>
      <c r="I105" s="4"/>
      <c r="J105" s="34"/>
      <c r="K105" s="123"/>
      <c r="L105" s="123"/>
      <c r="M105" s="5"/>
      <c r="N105" s="36"/>
      <c r="O105" s="61"/>
    </row>
    <row r="106" spans="1:15" ht="8.25" customHeight="1" hidden="1">
      <c r="A106" s="287"/>
      <c r="B106" s="436"/>
      <c r="C106" s="110"/>
      <c r="D106" s="111"/>
      <c r="E106" s="110"/>
      <c r="F106" s="111"/>
      <c r="G106" s="110"/>
      <c r="H106" s="111"/>
      <c r="I106" s="110"/>
      <c r="J106" s="111"/>
      <c r="K106" s="302"/>
      <c r="L106" s="365"/>
      <c r="M106" s="45"/>
      <c r="N106" s="46"/>
      <c r="O106" s="63"/>
    </row>
    <row r="107" spans="1:15" ht="63" hidden="1">
      <c r="A107" s="326" t="s">
        <v>107</v>
      </c>
      <c r="B107" s="340" t="s">
        <v>151</v>
      </c>
      <c r="C107" s="195">
        <v>304</v>
      </c>
      <c r="D107" s="185">
        <v>1</v>
      </c>
      <c r="E107" s="195">
        <v>14</v>
      </c>
      <c r="F107" s="186" t="s">
        <v>24</v>
      </c>
      <c r="G107" s="185" t="s">
        <v>20</v>
      </c>
      <c r="H107" s="185" t="s">
        <v>21</v>
      </c>
      <c r="I107" s="185" t="s">
        <v>22</v>
      </c>
      <c r="J107" s="185" t="s">
        <v>20</v>
      </c>
      <c r="K107" s="197">
        <f>K108</f>
        <v>0</v>
      </c>
      <c r="L107" s="197">
        <f>L108</f>
        <v>0</v>
      </c>
      <c r="M107" s="5"/>
      <c r="N107" s="36"/>
      <c r="O107" s="61"/>
    </row>
    <row r="108" spans="1:15" ht="73.5" hidden="1">
      <c r="A108" s="327"/>
      <c r="B108" s="340" t="s">
        <v>163</v>
      </c>
      <c r="C108" s="195">
        <v>304</v>
      </c>
      <c r="D108" s="185">
        <v>1</v>
      </c>
      <c r="E108" s="195">
        <v>14</v>
      </c>
      <c r="F108" s="186" t="s">
        <v>24</v>
      </c>
      <c r="G108" s="186" t="s">
        <v>59</v>
      </c>
      <c r="H108" s="185">
        <v>13</v>
      </c>
      <c r="I108" s="185" t="s">
        <v>22</v>
      </c>
      <c r="J108" s="185">
        <v>410</v>
      </c>
      <c r="K108" s="197">
        <f>K109</f>
        <v>0</v>
      </c>
      <c r="L108" s="197">
        <f>L109</f>
        <v>0</v>
      </c>
      <c r="M108" s="5"/>
      <c r="N108" s="36"/>
      <c r="O108" s="61"/>
    </row>
    <row r="109" spans="1:15" ht="10.5" hidden="1">
      <c r="A109" s="127"/>
      <c r="B109" s="343" t="s">
        <v>164</v>
      </c>
      <c r="C109" s="195">
        <v>304</v>
      </c>
      <c r="D109" s="185">
        <v>1</v>
      </c>
      <c r="E109" s="195">
        <v>14</v>
      </c>
      <c r="F109" s="186" t="s">
        <v>24</v>
      </c>
      <c r="G109" s="186" t="s">
        <v>152</v>
      </c>
      <c r="H109" s="185">
        <v>13</v>
      </c>
      <c r="I109" s="185" t="s">
        <v>22</v>
      </c>
      <c r="J109" s="185">
        <v>410</v>
      </c>
      <c r="K109" s="344">
        <f>L109</f>
        <v>0</v>
      </c>
      <c r="L109" s="123">
        <v>0</v>
      </c>
      <c r="M109" s="5"/>
      <c r="N109" s="36"/>
      <c r="O109" s="61"/>
    </row>
    <row r="110" spans="1:15" ht="10.5" customHeight="1" hidden="1">
      <c r="A110" s="247" t="s">
        <v>150</v>
      </c>
      <c r="B110" s="415" t="s">
        <v>66</v>
      </c>
      <c r="C110" s="82">
        <v>301</v>
      </c>
      <c r="D110" s="29">
        <v>1</v>
      </c>
      <c r="E110" s="29">
        <v>14</v>
      </c>
      <c r="F110" s="29" t="s">
        <v>30</v>
      </c>
      <c r="G110" s="29" t="s">
        <v>20</v>
      </c>
      <c r="H110" s="29" t="s">
        <v>21</v>
      </c>
      <c r="I110" s="29" t="s">
        <v>22</v>
      </c>
      <c r="J110" s="29" t="s">
        <v>96</v>
      </c>
      <c r="K110" s="118">
        <f>K123</f>
        <v>0</v>
      </c>
      <c r="L110" s="118">
        <f>L123</f>
        <v>0</v>
      </c>
      <c r="M110" s="39"/>
      <c r="N110" s="31"/>
      <c r="O110" s="60"/>
    </row>
    <row r="111" spans="1:15" ht="8.25" customHeight="1" hidden="1">
      <c r="A111" s="127"/>
      <c r="B111" s="415"/>
      <c r="C111" s="4"/>
      <c r="D111" s="34"/>
      <c r="E111" s="4"/>
      <c r="F111" s="34"/>
      <c r="G111" s="4"/>
      <c r="H111" s="34"/>
      <c r="I111" s="4"/>
      <c r="J111" s="34"/>
      <c r="K111" s="335"/>
      <c r="L111" s="335"/>
      <c r="M111" s="5"/>
      <c r="N111" s="36"/>
      <c r="O111" s="61"/>
    </row>
    <row r="112" spans="1:15" ht="8.25" customHeight="1" hidden="1">
      <c r="A112" s="127"/>
      <c r="B112" s="415"/>
      <c r="C112" s="4"/>
      <c r="D112" s="34"/>
      <c r="E112" s="4"/>
      <c r="F112" s="34"/>
      <c r="G112" s="4"/>
      <c r="H112" s="34"/>
      <c r="I112" s="4"/>
      <c r="J112" s="34"/>
      <c r="K112" s="335"/>
      <c r="L112" s="335"/>
      <c r="M112" s="5"/>
      <c r="N112" s="36"/>
      <c r="O112" s="61"/>
    </row>
    <row r="113" spans="1:15" ht="4.5" customHeight="1" hidden="1">
      <c r="A113" s="127"/>
      <c r="B113" s="415"/>
      <c r="C113" s="4"/>
      <c r="D113" s="34"/>
      <c r="E113" s="4"/>
      <c r="F113" s="34"/>
      <c r="G113" s="4"/>
      <c r="H113" s="34"/>
      <c r="I113" s="4"/>
      <c r="J113" s="34"/>
      <c r="K113" s="335"/>
      <c r="L113" s="335"/>
      <c r="M113" s="5"/>
      <c r="N113" s="36"/>
      <c r="O113" s="61"/>
    </row>
    <row r="114" spans="1:15" ht="10.5" hidden="1">
      <c r="A114" s="127"/>
      <c r="B114" s="415"/>
      <c r="C114" s="4"/>
      <c r="D114" s="34"/>
      <c r="E114" s="4"/>
      <c r="F114" s="34"/>
      <c r="G114" s="4"/>
      <c r="H114" s="34"/>
      <c r="I114" s="4"/>
      <c r="J114" s="34"/>
      <c r="K114" s="335"/>
      <c r="L114" s="335"/>
      <c r="M114" s="5"/>
      <c r="N114" s="36"/>
      <c r="O114" s="61"/>
    </row>
    <row r="115" spans="1:15" ht="5.25" customHeight="1" hidden="1">
      <c r="A115" s="127"/>
      <c r="B115" s="415"/>
      <c r="C115" s="4"/>
      <c r="D115" s="34"/>
      <c r="E115" s="4"/>
      <c r="F115" s="34"/>
      <c r="G115" s="4"/>
      <c r="H115" s="34"/>
      <c r="I115" s="4"/>
      <c r="J115" s="34"/>
      <c r="K115" s="335"/>
      <c r="L115" s="335"/>
      <c r="M115" s="5"/>
      <c r="N115" s="36"/>
      <c r="O115" s="61"/>
    </row>
    <row r="116" spans="1:15" ht="9" customHeight="1" hidden="1">
      <c r="A116" s="127"/>
      <c r="B116" s="415"/>
      <c r="C116" s="4"/>
      <c r="D116" s="34"/>
      <c r="E116" s="4"/>
      <c r="F116" s="34"/>
      <c r="G116" s="4"/>
      <c r="H116" s="34"/>
      <c r="I116" s="4"/>
      <c r="J116" s="34"/>
      <c r="K116" s="335"/>
      <c r="L116" s="335"/>
      <c r="M116" s="5"/>
      <c r="N116" s="36"/>
      <c r="O116" s="61"/>
    </row>
    <row r="117" spans="1:15" ht="10.5" customHeight="1" hidden="1">
      <c r="A117" s="126"/>
      <c r="B117" s="415"/>
      <c r="C117" s="44"/>
      <c r="D117" s="43"/>
      <c r="E117" s="44"/>
      <c r="F117" s="43"/>
      <c r="G117" s="44"/>
      <c r="H117" s="43"/>
      <c r="I117" s="44"/>
      <c r="J117" s="43"/>
      <c r="K117" s="345"/>
      <c r="L117" s="335"/>
      <c r="M117" s="5"/>
      <c r="N117" s="36"/>
      <c r="O117" s="61"/>
    </row>
    <row r="118" spans="1:15" s="2" customFormat="1" ht="12.75" customHeight="1" hidden="1">
      <c r="A118" s="320">
        <v>1</v>
      </c>
      <c r="B118" s="333">
        <v>2</v>
      </c>
      <c r="C118" s="84">
        <v>3</v>
      </c>
      <c r="D118" s="84">
        <v>4</v>
      </c>
      <c r="E118" s="84">
        <v>5</v>
      </c>
      <c r="F118" s="84">
        <v>6</v>
      </c>
      <c r="G118" s="84">
        <v>7</v>
      </c>
      <c r="H118" s="84">
        <v>8</v>
      </c>
      <c r="I118" s="84">
        <v>9</v>
      </c>
      <c r="J118" s="84">
        <v>10</v>
      </c>
      <c r="K118" s="337">
        <v>11</v>
      </c>
      <c r="L118" s="395">
        <v>12</v>
      </c>
      <c r="M118" s="17">
        <v>13</v>
      </c>
      <c r="N118" s="13">
        <v>14</v>
      </c>
      <c r="O118" s="13">
        <v>15</v>
      </c>
    </row>
    <row r="119" spans="1:15" ht="8.25" customHeight="1" hidden="1">
      <c r="A119" s="125"/>
      <c r="B119" s="434" t="s">
        <v>67</v>
      </c>
      <c r="C119" s="82" t="s">
        <v>68</v>
      </c>
      <c r="D119" s="29">
        <v>1</v>
      </c>
      <c r="E119" s="29">
        <v>14</v>
      </c>
      <c r="F119" s="29" t="s">
        <v>30</v>
      </c>
      <c r="G119" s="29" t="s">
        <v>44</v>
      </c>
      <c r="H119" s="29" t="s">
        <v>21</v>
      </c>
      <c r="I119" s="29" t="s">
        <v>22</v>
      </c>
      <c r="J119" s="29" t="s">
        <v>96</v>
      </c>
      <c r="K119" s="118">
        <f>K123</f>
        <v>0</v>
      </c>
      <c r="L119" s="118">
        <f>L123</f>
        <v>0</v>
      </c>
      <c r="M119" s="39"/>
      <c r="N119" s="31"/>
      <c r="O119" s="60"/>
    </row>
    <row r="120" spans="1:15" ht="8.25" customHeight="1" hidden="1">
      <c r="A120" s="127"/>
      <c r="B120" s="434"/>
      <c r="C120" s="4"/>
      <c r="D120" s="34"/>
      <c r="E120" s="4"/>
      <c r="F120" s="34"/>
      <c r="G120" s="4"/>
      <c r="H120" s="34"/>
      <c r="I120" s="4"/>
      <c r="J120" s="34"/>
      <c r="K120" s="335"/>
      <c r="L120" s="335"/>
      <c r="M120" s="5"/>
      <c r="N120" s="36"/>
      <c r="O120" s="61"/>
    </row>
    <row r="121" spans="1:15" ht="8.25" customHeight="1" hidden="1">
      <c r="A121" s="127"/>
      <c r="B121" s="434"/>
      <c r="C121" s="4"/>
      <c r="D121" s="34"/>
      <c r="E121" s="4"/>
      <c r="F121" s="34"/>
      <c r="G121" s="4"/>
      <c r="H121" s="34"/>
      <c r="I121" s="4"/>
      <c r="J121" s="34"/>
      <c r="K121" s="335"/>
      <c r="L121" s="335"/>
      <c r="M121" s="5"/>
      <c r="N121" s="36"/>
      <c r="O121" s="61"/>
    </row>
    <row r="122" spans="1:15" ht="9" customHeight="1" hidden="1">
      <c r="A122" s="126"/>
      <c r="B122" s="434"/>
      <c r="C122" s="44"/>
      <c r="D122" s="43"/>
      <c r="E122" s="44"/>
      <c r="F122" s="43"/>
      <c r="G122" s="44"/>
      <c r="H122" s="43"/>
      <c r="I122" s="44"/>
      <c r="J122" s="43"/>
      <c r="K122" s="345"/>
      <c r="L122" s="345"/>
      <c r="M122" s="45"/>
      <c r="N122" s="46"/>
      <c r="O122" s="63"/>
    </row>
    <row r="123" spans="1:15" ht="8.25" customHeight="1" hidden="1">
      <c r="A123" s="125"/>
      <c r="B123" s="434" t="s">
        <v>165</v>
      </c>
      <c r="C123" s="82" t="s">
        <v>68</v>
      </c>
      <c r="D123" s="29">
        <v>1</v>
      </c>
      <c r="E123" s="29">
        <v>14</v>
      </c>
      <c r="F123" s="29" t="s">
        <v>30</v>
      </c>
      <c r="G123" s="29" t="s">
        <v>93</v>
      </c>
      <c r="H123" s="29">
        <v>13</v>
      </c>
      <c r="I123" s="29" t="s">
        <v>22</v>
      </c>
      <c r="J123" s="29" t="s">
        <v>96</v>
      </c>
      <c r="K123" s="118">
        <f>SUM(L123:O123)</f>
        <v>0</v>
      </c>
      <c r="L123" s="118">
        <v>0</v>
      </c>
      <c r="M123" s="39"/>
      <c r="N123" s="31"/>
      <c r="O123" s="60"/>
    </row>
    <row r="124" spans="1:15" ht="9.75" customHeight="1" hidden="1">
      <c r="A124" s="127"/>
      <c r="B124" s="434"/>
      <c r="C124" s="4"/>
      <c r="D124" s="34"/>
      <c r="E124" s="4"/>
      <c r="F124" s="34"/>
      <c r="G124" s="4"/>
      <c r="H124" s="34"/>
      <c r="I124" s="4"/>
      <c r="J124" s="34"/>
      <c r="K124" s="335"/>
      <c r="L124" s="335"/>
      <c r="M124" s="5"/>
      <c r="N124" s="36"/>
      <c r="O124" s="61"/>
    </row>
    <row r="125" spans="1:15" ht="10.5" customHeight="1" hidden="1">
      <c r="A125" s="127"/>
      <c r="B125" s="434"/>
      <c r="C125" s="4"/>
      <c r="D125" s="34"/>
      <c r="E125" s="4"/>
      <c r="F125" s="34"/>
      <c r="G125" s="4"/>
      <c r="H125" s="34"/>
      <c r="I125" s="4"/>
      <c r="J125" s="34"/>
      <c r="K125" s="335"/>
      <c r="L125" s="335"/>
      <c r="M125" s="5"/>
      <c r="N125" s="36"/>
      <c r="O125" s="61"/>
    </row>
    <row r="126" spans="1:15" ht="8.25" customHeight="1" hidden="1">
      <c r="A126" s="127"/>
      <c r="B126" s="434"/>
      <c r="C126" s="4"/>
      <c r="D126" s="34"/>
      <c r="E126" s="4"/>
      <c r="F126" s="34"/>
      <c r="G126" s="4"/>
      <c r="H126" s="34"/>
      <c r="I126" s="4"/>
      <c r="J126" s="34"/>
      <c r="K126" s="335"/>
      <c r="L126" s="335"/>
      <c r="M126" s="5"/>
      <c r="N126" s="36"/>
      <c r="O126" s="61"/>
    </row>
    <row r="127" spans="1:15" ht="8.25" customHeight="1" hidden="1">
      <c r="A127" s="287"/>
      <c r="B127" s="435"/>
      <c r="C127" s="110"/>
      <c r="D127" s="111"/>
      <c r="E127" s="110"/>
      <c r="F127" s="111"/>
      <c r="G127" s="110"/>
      <c r="H127" s="111"/>
      <c r="I127" s="110"/>
      <c r="J127" s="111"/>
      <c r="K127" s="336"/>
      <c r="L127" s="336"/>
      <c r="M127" s="164"/>
      <c r="N127" s="165"/>
      <c r="O127" s="166"/>
    </row>
    <row r="128" spans="1:15" ht="78" customHeight="1" hidden="1">
      <c r="A128" s="247" t="s">
        <v>150</v>
      </c>
      <c r="B128" s="343" t="s">
        <v>149</v>
      </c>
      <c r="C128" s="194">
        <v>304</v>
      </c>
      <c r="D128" s="185">
        <v>1</v>
      </c>
      <c r="E128" s="195">
        <v>14</v>
      </c>
      <c r="F128" s="185">
        <v>40</v>
      </c>
      <c r="G128" s="195">
        <v>205</v>
      </c>
      <c r="H128" s="185">
        <v>31</v>
      </c>
      <c r="I128" s="185" t="s">
        <v>22</v>
      </c>
      <c r="J128" s="185">
        <v>410</v>
      </c>
      <c r="K128" s="347">
        <v>0</v>
      </c>
      <c r="L128" s="398"/>
      <c r="M128" s="164"/>
      <c r="N128" s="165"/>
      <c r="O128" s="166"/>
    </row>
    <row r="129" spans="1:15" ht="10.5" hidden="1">
      <c r="A129" s="327">
        <v>7</v>
      </c>
      <c r="B129" s="348" t="s">
        <v>136</v>
      </c>
      <c r="C129" s="108" t="s">
        <v>20</v>
      </c>
      <c r="D129" s="109">
        <v>1</v>
      </c>
      <c r="E129" s="109">
        <v>16</v>
      </c>
      <c r="F129" s="109" t="s">
        <v>21</v>
      </c>
      <c r="G129" s="109" t="s">
        <v>20</v>
      </c>
      <c r="H129" s="109" t="s">
        <v>21</v>
      </c>
      <c r="I129" s="109" t="s">
        <v>22</v>
      </c>
      <c r="J129" s="109" t="s">
        <v>20</v>
      </c>
      <c r="K129" s="349">
        <f>K130</f>
        <v>0</v>
      </c>
      <c r="L129" s="280">
        <f>L130</f>
        <v>0</v>
      </c>
      <c r="M129" s="172"/>
      <c r="N129" s="173"/>
      <c r="O129" s="174"/>
    </row>
    <row r="130" spans="1:15" ht="33.75" customHeight="1" hidden="1">
      <c r="A130" s="288" t="s">
        <v>138</v>
      </c>
      <c r="B130" s="303" t="s">
        <v>137</v>
      </c>
      <c r="C130" s="176">
        <v>301</v>
      </c>
      <c r="D130" s="177">
        <v>1</v>
      </c>
      <c r="E130" s="177">
        <v>16</v>
      </c>
      <c r="F130" s="177">
        <v>51</v>
      </c>
      <c r="G130" s="177" t="s">
        <v>20</v>
      </c>
      <c r="H130" s="178" t="s">
        <v>24</v>
      </c>
      <c r="I130" s="177" t="s">
        <v>22</v>
      </c>
      <c r="J130" s="177" t="s">
        <v>20</v>
      </c>
      <c r="K130" s="350">
        <f>K131</f>
        <v>0</v>
      </c>
      <c r="L130" s="336">
        <f>L131</f>
        <v>0</v>
      </c>
      <c r="M130" s="172"/>
      <c r="N130" s="173"/>
      <c r="O130" s="174"/>
    </row>
    <row r="131" spans="1:15" ht="44.25" customHeight="1" hidden="1">
      <c r="A131" s="327"/>
      <c r="B131" s="340" t="s">
        <v>139</v>
      </c>
      <c r="C131" s="184">
        <v>301</v>
      </c>
      <c r="D131" s="185">
        <v>1</v>
      </c>
      <c r="E131" s="185">
        <v>16</v>
      </c>
      <c r="F131" s="185">
        <v>51</v>
      </c>
      <c r="G131" s="186" t="s">
        <v>140</v>
      </c>
      <c r="H131" s="186" t="s">
        <v>24</v>
      </c>
      <c r="I131" s="185" t="s">
        <v>22</v>
      </c>
      <c r="J131" s="185">
        <v>140</v>
      </c>
      <c r="K131" s="350">
        <f>SUM(L131:O131)</f>
        <v>0</v>
      </c>
      <c r="L131" s="280">
        <f>2-2</f>
        <v>0</v>
      </c>
      <c r="M131" s="172"/>
      <c r="N131" s="173"/>
      <c r="O131" s="174"/>
    </row>
    <row r="132" spans="1:15" ht="32.25" customHeight="1">
      <c r="A132" s="327"/>
      <c r="B132" s="340" t="s">
        <v>195</v>
      </c>
      <c r="C132" s="184">
        <v>304</v>
      </c>
      <c r="D132" s="185">
        <v>1</v>
      </c>
      <c r="E132" s="185">
        <v>13</v>
      </c>
      <c r="F132" s="407" t="s">
        <v>24</v>
      </c>
      <c r="G132" s="408" t="s">
        <v>20</v>
      </c>
      <c r="H132" s="408" t="s">
        <v>21</v>
      </c>
      <c r="I132" s="407" t="s">
        <v>22</v>
      </c>
      <c r="J132" s="185">
        <v>130</v>
      </c>
      <c r="K132" s="197">
        <f>K133</f>
        <v>22.8</v>
      </c>
      <c r="L132" s="197">
        <f>L133</f>
        <v>22.8</v>
      </c>
      <c r="M132" s="5"/>
      <c r="N132" s="36"/>
      <c r="O132" s="61"/>
    </row>
    <row r="133" spans="1:15" ht="32.25" customHeight="1" thickBot="1">
      <c r="A133" s="127"/>
      <c r="B133" s="401" t="s">
        <v>195</v>
      </c>
      <c r="C133" s="402">
        <v>304</v>
      </c>
      <c r="D133" s="403">
        <v>1</v>
      </c>
      <c r="E133" s="403">
        <v>13</v>
      </c>
      <c r="F133" s="404" t="s">
        <v>24</v>
      </c>
      <c r="G133" s="405" t="s">
        <v>196</v>
      </c>
      <c r="H133" s="405" t="s">
        <v>194</v>
      </c>
      <c r="I133" s="404" t="s">
        <v>22</v>
      </c>
      <c r="J133" s="403">
        <v>130</v>
      </c>
      <c r="K133" s="406">
        <f>L133</f>
        <v>22.8</v>
      </c>
      <c r="L133" s="344">
        <v>22.8</v>
      </c>
      <c r="M133" s="5"/>
      <c r="N133" s="36"/>
      <c r="O133" s="61"/>
    </row>
    <row r="134" spans="1:15" ht="11.25" customHeight="1" hidden="1">
      <c r="A134" s="327">
        <v>6</v>
      </c>
      <c r="B134" s="348" t="s">
        <v>136</v>
      </c>
      <c r="C134" s="108" t="s">
        <v>20</v>
      </c>
      <c r="D134" s="109">
        <v>1</v>
      </c>
      <c r="E134" s="109">
        <v>16</v>
      </c>
      <c r="F134" s="109" t="s">
        <v>21</v>
      </c>
      <c r="G134" s="109" t="s">
        <v>20</v>
      </c>
      <c r="H134" s="109" t="s">
        <v>21</v>
      </c>
      <c r="I134" s="109" t="s">
        <v>22</v>
      </c>
      <c r="J134" s="109" t="s">
        <v>20</v>
      </c>
      <c r="K134" s="349">
        <f>K135</f>
        <v>0</v>
      </c>
      <c r="L134" s="386">
        <f>L135</f>
        <v>0</v>
      </c>
      <c r="M134" s="172"/>
      <c r="N134" s="173"/>
      <c r="O134" s="174"/>
    </row>
    <row r="135" spans="1:15" ht="32.25" customHeight="1" hidden="1">
      <c r="A135" s="288" t="s">
        <v>107</v>
      </c>
      <c r="B135" s="340" t="s">
        <v>198</v>
      </c>
      <c r="C135" s="176">
        <v>301</v>
      </c>
      <c r="D135" s="177">
        <v>1</v>
      </c>
      <c r="E135" s="177">
        <v>16</v>
      </c>
      <c r="F135" s="407" t="s">
        <v>170</v>
      </c>
      <c r="G135" s="409" t="s">
        <v>20</v>
      </c>
      <c r="H135" s="50" t="s">
        <v>21</v>
      </c>
      <c r="I135" s="409" t="s">
        <v>22</v>
      </c>
      <c r="J135" s="409" t="s">
        <v>20</v>
      </c>
      <c r="K135" s="350">
        <f>K136</f>
        <v>0</v>
      </c>
      <c r="L135" s="387">
        <f>L136</f>
        <v>0</v>
      </c>
      <c r="M135" s="172"/>
      <c r="N135" s="173"/>
      <c r="O135" s="174"/>
    </row>
    <row r="136" spans="1:15" ht="32.25" customHeight="1" hidden="1">
      <c r="A136" s="327"/>
      <c r="B136" s="340" t="s">
        <v>198</v>
      </c>
      <c r="C136" s="184">
        <v>301</v>
      </c>
      <c r="D136" s="185">
        <v>1</v>
      </c>
      <c r="E136" s="185">
        <v>16</v>
      </c>
      <c r="F136" s="407" t="s">
        <v>170</v>
      </c>
      <c r="G136" s="408" t="s">
        <v>44</v>
      </c>
      <c r="H136" s="408" t="s">
        <v>194</v>
      </c>
      <c r="I136" s="407" t="s">
        <v>22</v>
      </c>
      <c r="J136" s="407">
        <v>140</v>
      </c>
      <c r="K136" s="350">
        <f>SUM(L136:O136)</f>
        <v>0</v>
      </c>
      <c r="L136" s="386">
        <v>0</v>
      </c>
      <c r="M136" s="172"/>
      <c r="N136" s="173"/>
      <c r="O136" s="174"/>
    </row>
    <row r="137" spans="1:15" ht="12.75" customHeight="1">
      <c r="A137" s="126" t="s">
        <v>40</v>
      </c>
      <c r="B137" s="351" t="s">
        <v>42</v>
      </c>
      <c r="C137" s="43" t="s">
        <v>20</v>
      </c>
      <c r="D137" s="43">
        <v>2</v>
      </c>
      <c r="E137" s="43" t="s">
        <v>21</v>
      </c>
      <c r="F137" s="43" t="s">
        <v>21</v>
      </c>
      <c r="G137" s="43" t="s">
        <v>20</v>
      </c>
      <c r="H137" s="43" t="s">
        <v>21</v>
      </c>
      <c r="I137" s="43" t="s">
        <v>22</v>
      </c>
      <c r="J137" s="43" t="s">
        <v>20</v>
      </c>
      <c r="K137" s="354">
        <f>K138+K226+K219</f>
        <v>4090.7</v>
      </c>
      <c r="L137" s="267">
        <f>L138+L226+L219</f>
        <v>4090.7</v>
      </c>
      <c r="M137" s="62">
        <f>M138</f>
        <v>0</v>
      </c>
      <c r="N137" s="46">
        <f>N138</f>
        <v>0</v>
      </c>
      <c r="O137" s="47">
        <f>O138</f>
        <v>0</v>
      </c>
    </row>
    <row r="138" spans="1:15" ht="12.75" customHeight="1">
      <c r="A138" s="125" t="s">
        <v>10</v>
      </c>
      <c r="B138" s="410" t="s">
        <v>43</v>
      </c>
      <c r="C138" s="38" t="s">
        <v>20</v>
      </c>
      <c r="D138" s="29">
        <v>2</v>
      </c>
      <c r="E138" s="38" t="s">
        <v>24</v>
      </c>
      <c r="F138" s="29" t="s">
        <v>21</v>
      </c>
      <c r="G138" s="38" t="s">
        <v>20</v>
      </c>
      <c r="H138" s="29" t="s">
        <v>21</v>
      </c>
      <c r="I138" s="38" t="s">
        <v>22</v>
      </c>
      <c r="J138" s="29" t="s">
        <v>20</v>
      </c>
      <c r="K138" s="352">
        <f>K141+K147+K174+K188+K211+K223</f>
        <v>4090.7</v>
      </c>
      <c r="L138" s="268">
        <f>L141+L147+L174+L188+L211+L223</f>
        <v>4090.7</v>
      </c>
      <c r="M138" s="39">
        <f>M141+M174+M188</f>
        <v>0</v>
      </c>
      <c r="N138" s="31">
        <f>N141+N174+N188</f>
        <v>0</v>
      </c>
      <c r="O138" s="60">
        <f>O141+O174+O188</f>
        <v>0</v>
      </c>
    </row>
    <row r="139" spans="1:15" ht="12" customHeight="1">
      <c r="A139" s="127"/>
      <c r="B139" s="413"/>
      <c r="C139" s="4"/>
      <c r="D139" s="34"/>
      <c r="E139" s="4"/>
      <c r="F139" s="34"/>
      <c r="G139" s="4"/>
      <c r="H139" s="34"/>
      <c r="I139" s="4"/>
      <c r="J139" s="34"/>
      <c r="K139" s="353"/>
      <c r="L139" s="255"/>
      <c r="M139" s="5"/>
      <c r="N139" s="36"/>
      <c r="O139" s="61"/>
    </row>
    <row r="140" spans="1:15" ht="4.5" customHeight="1">
      <c r="A140" s="126"/>
      <c r="B140" s="414"/>
      <c r="C140" s="44"/>
      <c r="D140" s="43"/>
      <c r="E140" s="44"/>
      <c r="F140" s="43"/>
      <c r="G140" s="44"/>
      <c r="H140" s="43"/>
      <c r="I140" s="44"/>
      <c r="J140" s="43"/>
      <c r="K140" s="354"/>
      <c r="L140" s="259"/>
      <c r="M140" s="45"/>
      <c r="N140" s="46"/>
      <c r="O140" s="63"/>
    </row>
    <row r="141" spans="1:15" ht="12.75" customHeight="1">
      <c r="A141" s="125" t="s">
        <v>12</v>
      </c>
      <c r="B141" s="437" t="s">
        <v>77</v>
      </c>
      <c r="C141" s="38" t="s">
        <v>20</v>
      </c>
      <c r="D141" s="29">
        <v>2</v>
      </c>
      <c r="E141" s="38" t="s">
        <v>24</v>
      </c>
      <c r="F141" s="29">
        <v>15</v>
      </c>
      <c r="G141" s="38" t="s">
        <v>20</v>
      </c>
      <c r="H141" s="29" t="s">
        <v>21</v>
      </c>
      <c r="I141" s="38" t="s">
        <v>22</v>
      </c>
      <c r="J141" s="29">
        <v>150</v>
      </c>
      <c r="K141" s="355">
        <f>K145</f>
        <v>2721</v>
      </c>
      <c r="L141" s="265">
        <f>L145</f>
        <v>2721</v>
      </c>
      <c r="M141" s="39">
        <f>M145</f>
        <v>0</v>
      </c>
      <c r="N141" s="31">
        <f>N145</f>
        <v>0</v>
      </c>
      <c r="O141" s="60">
        <f>O145</f>
        <v>0</v>
      </c>
    </row>
    <row r="142" spans="1:15" ht="10.5">
      <c r="A142" s="126"/>
      <c r="B142" s="412"/>
      <c r="C142" s="44"/>
      <c r="D142" s="43"/>
      <c r="E142" s="44"/>
      <c r="F142" s="43"/>
      <c r="G142" s="44"/>
      <c r="H142" s="43"/>
      <c r="I142" s="44"/>
      <c r="J142" s="43"/>
      <c r="K142" s="354"/>
      <c r="L142" s="259"/>
      <c r="M142" s="45"/>
      <c r="N142" s="46"/>
      <c r="O142" s="63"/>
    </row>
    <row r="143" spans="1:15" ht="10.5" customHeight="1">
      <c r="A143" s="125"/>
      <c r="B143" s="410" t="s">
        <v>78</v>
      </c>
      <c r="C143" s="38">
        <v>304</v>
      </c>
      <c r="D143" s="29">
        <v>2</v>
      </c>
      <c r="E143" s="38" t="s">
        <v>24</v>
      </c>
      <c r="F143" s="29">
        <v>15</v>
      </c>
      <c r="G143" s="38" t="s">
        <v>79</v>
      </c>
      <c r="H143" s="29" t="s">
        <v>21</v>
      </c>
      <c r="I143" s="38" t="s">
        <v>22</v>
      </c>
      <c r="J143" s="29">
        <v>150</v>
      </c>
      <c r="K143" s="355">
        <f>K145</f>
        <v>2721</v>
      </c>
      <c r="L143" s="265">
        <f>L145</f>
        <v>2721</v>
      </c>
      <c r="M143" s="39">
        <f>M145</f>
        <v>0</v>
      </c>
      <c r="N143" s="31">
        <f>N145</f>
        <v>0</v>
      </c>
      <c r="O143" s="60">
        <f>O145</f>
        <v>0</v>
      </c>
    </row>
    <row r="144" spans="1:15" ht="5.25" customHeight="1">
      <c r="A144" s="126"/>
      <c r="B144" s="414"/>
      <c r="C144" s="44"/>
      <c r="D144" s="43"/>
      <c r="E144" s="44"/>
      <c r="F144" s="43"/>
      <c r="G144" s="44"/>
      <c r="H144" s="43"/>
      <c r="I144" s="44"/>
      <c r="J144" s="43"/>
      <c r="K144" s="356"/>
      <c r="L144" s="259"/>
      <c r="M144" s="45"/>
      <c r="N144" s="46"/>
      <c r="O144" s="63"/>
    </row>
    <row r="145" spans="1:15" ht="9.75" customHeight="1">
      <c r="A145" s="127"/>
      <c r="B145" s="437" t="s">
        <v>166</v>
      </c>
      <c r="C145" s="4">
        <v>304</v>
      </c>
      <c r="D145" s="34">
        <v>2</v>
      </c>
      <c r="E145" s="4" t="s">
        <v>24</v>
      </c>
      <c r="F145" s="34">
        <v>15</v>
      </c>
      <c r="G145" s="4" t="s">
        <v>79</v>
      </c>
      <c r="H145" s="34">
        <v>13</v>
      </c>
      <c r="I145" s="4" t="s">
        <v>22</v>
      </c>
      <c r="J145" s="34">
        <v>150</v>
      </c>
      <c r="K145" s="358">
        <f>SUM(L145:O145)</f>
        <v>2721</v>
      </c>
      <c r="L145" s="269">
        <v>2721</v>
      </c>
      <c r="M145" s="5"/>
      <c r="N145" s="36"/>
      <c r="O145" s="61"/>
    </row>
    <row r="146" spans="1:15" ht="10.5" customHeight="1">
      <c r="A146" s="127"/>
      <c r="B146" s="412"/>
      <c r="C146" s="4"/>
      <c r="D146" s="34"/>
      <c r="E146" s="4"/>
      <c r="F146" s="34"/>
      <c r="G146" s="4"/>
      <c r="H146" s="34"/>
      <c r="I146" s="4"/>
      <c r="J146" s="34"/>
      <c r="K146" s="359"/>
      <c r="L146" s="255"/>
      <c r="M146" s="5"/>
      <c r="N146" s="36"/>
      <c r="O146" s="61"/>
    </row>
    <row r="147" spans="1:15" ht="12.75" customHeight="1">
      <c r="A147" s="125" t="s">
        <v>45</v>
      </c>
      <c r="B147" s="437" t="s">
        <v>47</v>
      </c>
      <c r="C147" s="38" t="s">
        <v>20</v>
      </c>
      <c r="D147" s="29">
        <v>2</v>
      </c>
      <c r="E147" s="38" t="s">
        <v>24</v>
      </c>
      <c r="F147" s="29">
        <v>20</v>
      </c>
      <c r="G147" s="38" t="s">
        <v>20</v>
      </c>
      <c r="H147" s="29" t="s">
        <v>21</v>
      </c>
      <c r="I147" s="38" t="s">
        <v>22</v>
      </c>
      <c r="J147" s="29">
        <v>150</v>
      </c>
      <c r="K147" s="355">
        <f>SUM(L147:O147)</f>
        <v>287.3</v>
      </c>
      <c r="L147" s="254">
        <f>L150+L154+L151</f>
        <v>287.3</v>
      </c>
      <c r="M147" s="39">
        <f>M154</f>
        <v>0</v>
      </c>
      <c r="N147" s="31">
        <f>N154</f>
        <v>0</v>
      </c>
      <c r="O147" s="60">
        <f>O154</f>
        <v>0</v>
      </c>
    </row>
    <row r="148" spans="1:15" ht="12.75" customHeight="1">
      <c r="A148" s="126"/>
      <c r="B148" s="412"/>
      <c r="C148" s="44"/>
      <c r="D148" s="43"/>
      <c r="E148" s="44"/>
      <c r="F148" s="43"/>
      <c r="G148" s="44"/>
      <c r="H148" s="43"/>
      <c r="I148" s="44"/>
      <c r="J148" s="43"/>
      <c r="K148" s="354"/>
      <c r="L148" s="374"/>
      <c r="M148" s="45"/>
      <c r="N148" s="46"/>
      <c r="O148" s="63"/>
    </row>
    <row r="149" spans="1:15" ht="41.25" customHeight="1">
      <c r="A149" s="126"/>
      <c r="B149" s="361" t="s">
        <v>178</v>
      </c>
      <c r="C149" s="23">
        <v>304</v>
      </c>
      <c r="D149" s="23">
        <v>2</v>
      </c>
      <c r="E149" s="23" t="s">
        <v>24</v>
      </c>
      <c r="F149" s="138">
        <v>25</v>
      </c>
      <c r="G149" s="137">
        <v>555</v>
      </c>
      <c r="H149" s="138" t="s">
        <v>21</v>
      </c>
      <c r="I149" s="38" t="s">
        <v>22</v>
      </c>
      <c r="J149" s="138">
        <v>150</v>
      </c>
      <c r="K149" s="375">
        <f aca="true" t="shared" si="0" ref="K149:K154">SUM(L149:O149)</f>
        <v>287.3</v>
      </c>
      <c r="L149" s="253">
        <f>L150</f>
        <v>287.3</v>
      </c>
      <c r="M149" s="45"/>
      <c r="N149" s="46"/>
      <c r="O149" s="63"/>
    </row>
    <row r="150" spans="1:15" ht="39.75" customHeight="1">
      <c r="A150" s="126"/>
      <c r="B150" s="361" t="s">
        <v>179</v>
      </c>
      <c r="C150" s="23">
        <v>304</v>
      </c>
      <c r="D150" s="23">
        <v>2</v>
      </c>
      <c r="E150" s="23" t="s">
        <v>24</v>
      </c>
      <c r="F150" s="34">
        <v>25</v>
      </c>
      <c r="G150" s="44">
        <v>555</v>
      </c>
      <c r="H150" s="43">
        <v>13</v>
      </c>
      <c r="I150" s="38" t="s">
        <v>22</v>
      </c>
      <c r="J150" s="29">
        <v>150</v>
      </c>
      <c r="K150" s="355">
        <f t="shared" si="0"/>
        <v>287.3</v>
      </c>
      <c r="L150" s="374">
        <v>287.3</v>
      </c>
      <c r="M150" s="45"/>
      <c r="N150" s="46"/>
      <c r="O150" s="63"/>
    </row>
    <row r="151" spans="1:15" ht="53.25" customHeight="1" hidden="1">
      <c r="A151" s="126"/>
      <c r="B151" s="361" t="s">
        <v>176</v>
      </c>
      <c r="C151" s="44">
        <v>304</v>
      </c>
      <c r="D151" s="43">
        <v>2</v>
      </c>
      <c r="E151" s="38" t="s">
        <v>24</v>
      </c>
      <c r="F151" s="29">
        <v>25</v>
      </c>
      <c r="G151" s="23">
        <v>558</v>
      </c>
      <c r="H151" s="23" t="s">
        <v>21</v>
      </c>
      <c r="I151" s="89" t="s">
        <v>22</v>
      </c>
      <c r="J151" s="23">
        <v>150</v>
      </c>
      <c r="K151" s="360">
        <f t="shared" si="0"/>
        <v>0</v>
      </c>
      <c r="L151" s="270">
        <f>L152</f>
        <v>0</v>
      </c>
      <c r="M151" s="45"/>
      <c r="N151" s="46"/>
      <c r="O151" s="63"/>
    </row>
    <row r="152" spans="1:15" ht="53.25" customHeight="1" hidden="1">
      <c r="A152" s="126"/>
      <c r="B152" s="361" t="s">
        <v>175</v>
      </c>
      <c r="C152" s="44">
        <v>304</v>
      </c>
      <c r="D152" s="43">
        <v>2</v>
      </c>
      <c r="E152" s="38" t="s">
        <v>24</v>
      </c>
      <c r="F152" s="29">
        <v>25</v>
      </c>
      <c r="G152" s="23">
        <v>558</v>
      </c>
      <c r="H152" s="43">
        <v>13</v>
      </c>
      <c r="I152" s="89" t="s">
        <v>22</v>
      </c>
      <c r="J152" s="23">
        <v>150</v>
      </c>
      <c r="K152" s="360">
        <f t="shared" si="0"/>
        <v>0</v>
      </c>
      <c r="L152" s="270">
        <v>0</v>
      </c>
      <c r="M152" s="45"/>
      <c r="N152" s="46"/>
      <c r="O152" s="63"/>
    </row>
    <row r="153" spans="1:15" ht="9" customHeight="1" hidden="1">
      <c r="A153" s="286"/>
      <c r="B153" s="293" t="s">
        <v>48</v>
      </c>
      <c r="C153" s="23">
        <v>304</v>
      </c>
      <c r="D153" s="23">
        <v>2</v>
      </c>
      <c r="E153" s="23" t="s">
        <v>24</v>
      </c>
      <c r="F153" s="29">
        <v>29</v>
      </c>
      <c r="G153" s="23">
        <v>999</v>
      </c>
      <c r="H153" s="23" t="s">
        <v>21</v>
      </c>
      <c r="I153" s="23" t="s">
        <v>22</v>
      </c>
      <c r="J153" s="23">
        <v>150</v>
      </c>
      <c r="K153" s="375">
        <f t="shared" si="0"/>
        <v>0</v>
      </c>
      <c r="L153" s="253">
        <f>L154</f>
        <v>0</v>
      </c>
      <c r="M153" s="24">
        <f>M154</f>
        <v>0</v>
      </c>
      <c r="N153" s="25">
        <f>N154</f>
        <v>0</v>
      </c>
      <c r="O153" s="26">
        <f>O154</f>
        <v>0</v>
      </c>
    </row>
    <row r="154" spans="1:15" ht="10.5" hidden="1">
      <c r="A154" s="125"/>
      <c r="B154" s="296" t="s">
        <v>192</v>
      </c>
      <c r="C154" s="38">
        <v>304</v>
      </c>
      <c r="D154" s="29">
        <v>2</v>
      </c>
      <c r="E154" s="38" t="s">
        <v>24</v>
      </c>
      <c r="F154" s="29">
        <v>29</v>
      </c>
      <c r="G154" s="38">
        <v>999</v>
      </c>
      <c r="H154" s="29">
        <v>13</v>
      </c>
      <c r="I154" s="38" t="s">
        <v>22</v>
      </c>
      <c r="J154" s="29">
        <v>150</v>
      </c>
      <c r="K154" s="355">
        <f t="shared" si="0"/>
        <v>0</v>
      </c>
      <c r="L154" s="254">
        <v>0</v>
      </c>
      <c r="M154" s="39">
        <f>M156+M166+M170</f>
        <v>0</v>
      </c>
      <c r="N154" s="31">
        <f>N156+N166+N170</f>
        <v>0</v>
      </c>
      <c r="O154" s="60">
        <f>O156+O166+O170</f>
        <v>0</v>
      </c>
    </row>
    <row r="155" spans="1:15" ht="9.75" customHeight="1" hidden="1">
      <c r="A155" s="125"/>
      <c r="B155" s="362" t="s">
        <v>50</v>
      </c>
      <c r="C155" s="38"/>
      <c r="D155" s="29"/>
      <c r="E155" s="38"/>
      <c r="F155" s="29"/>
      <c r="G155" s="38"/>
      <c r="H155" s="29"/>
      <c r="I155" s="38"/>
      <c r="J155" s="29"/>
      <c r="K155" s="363"/>
      <c r="L155" s="265"/>
      <c r="M155" s="39"/>
      <c r="N155" s="31"/>
      <c r="O155" s="60"/>
    </row>
    <row r="156" spans="1:15" ht="12.75" customHeight="1" hidden="1">
      <c r="A156" s="127"/>
      <c r="B156" s="411" t="s">
        <v>51</v>
      </c>
      <c r="C156" s="4"/>
      <c r="D156" s="34"/>
      <c r="E156" s="4"/>
      <c r="F156" s="34"/>
      <c r="G156" s="4"/>
      <c r="H156" s="34"/>
      <c r="I156" s="4"/>
      <c r="J156" s="34"/>
      <c r="K156" s="335">
        <f>SUM(L156:O156)</f>
        <v>0</v>
      </c>
      <c r="L156" s="255">
        <f>L164</f>
        <v>0</v>
      </c>
      <c r="M156" s="5">
        <f>M164</f>
        <v>0</v>
      </c>
      <c r="N156" s="36">
        <f>N164</f>
        <v>0</v>
      </c>
      <c r="O156" s="61">
        <f>O164</f>
        <v>0</v>
      </c>
    </row>
    <row r="157" spans="1:15" ht="12.75" customHeight="1" hidden="1">
      <c r="A157" s="127"/>
      <c r="B157" s="411"/>
      <c r="C157" s="4"/>
      <c r="D157" s="34"/>
      <c r="E157" s="4"/>
      <c r="F157" s="34"/>
      <c r="G157" s="4"/>
      <c r="H157" s="34"/>
      <c r="I157" s="4"/>
      <c r="J157" s="34"/>
      <c r="K157" s="335"/>
      <c r="L157" s="255"/>
      <c r="M157" s="5"/>
      <c r="N157" s="36"/>
      <c r="O157" s="61"/>
    </row>
    <row r="158" spans="1:15" ht="12.75" customHeight="1" hidden="1">
      <c r="A158" s="127"/>
      <c r="B158" s="411"/>
      <c r="C158" s="4"/>
      <c r="D158" s="34"/>
      <c r="E158" s="4"/>
      <c r="F158" s="34"/>
      <c r="G158" s="4"/>
      <c r="H158" s="34"/>
      <c r="I158" s="4"/>
      <c r="J158" s="34"/>
      <c r="K158" s="335"/>
      <c r="L158" s="255"/>
      <c r="M158" s="5"/>
      <c r="N158" s="36"/>
      <c r="O158" s="61"/>
    </row>
    <row r="159" spans="1:15" ht="9.75" customHeight="1" hidden="1">
      <c r="A159" s="127"/>
      <c r="B159" s="411"/>
      <c r="C159" s="4"/>
      <c r="D159" s="34"/>
      <c r="E159" s="4"/>
      <c r="F159" s="34"/>
      <c r="G159" s="4"/>
      <c r="H159" s="34"/>
      <c r="I159" s="4"/>
      <c r="J159" s="34"/>
      <c r="K159" s="335"/>
      <c r="L159" s="255"/>
      <c r="M159" s="5"/>
      <c r="N159" s="36"/>
      <c r="O159" s="61"/>
    </row>
    <row r="160" spans="1:15" ht="9.75" customHeight="1" hidden="1">
      <c r="A160" s="127"/>
      <c r="B160" s="411"/>
      <c r="C160" s="4"/>
      <c r="D160" s="34"/>
      <c r="E160" s="4"/>
      <c r="F160" s="34"/>
      <c r="G160" s="4"/>
      <c r="H160" s="34"/>
      <c r="I160" s="4"/>
      <c r="J160" s="34"/>
      <c r="K160" s="335"/>
      <c r="L160" s="255"/>
      <c r="M160" s="5"/>
      <c r="N160" s="36"/>
      <c r="O160" s="61"/>
    </row>
    <row r="161" spans="1:15" ht="9.75" customHeight="1" hidden="1">
      <c r="A161" s="127"/>
      <c r="B161" s="411"/>
      <c r="C161" s="4"/>
      <c r="D161" s="34"/>
      <c r="E161" s="4"/>
      <c r="F161" s="34"/>
      <c r="G161" s="4"/>
      <c r="H161" s="34"/>
      <c r="I161" s="4"/>
      <c r="J161" s="34"/>
      <c r="K161" s="335"/>
      <c r="L161" s="255"/>
      <c r="M161" s="5"/>
      <c r="N161" s="36"/>
      <c r="O161" s="61"/>
    </row>
    <row r="162" spans="1:15" ht="9.75" customHeight="1" hidden="1">
      <c r="A162" s="127"/>
      <c r="B162" s="412"/>
      <c r="C162" s="4"/>
      <c r="D162" s="34"/>
      <c r="E162" s="4"/>
      <c r="F162" s="34"/>
      <c r="G162" s="4"/>
      <c r="H162" s="34"/>
      <c r="I162" s="4"/>
      <c r="J162" s="34"/>
      <c r="K162" s="335"/>
      <c r="L162" s="255"/>
      <c r="M162" s="5"/>
      <c r="N162" s="36"/>
      <c r="O162" s="61"/>
    </row>
    <row r="163" spans="1:15" ht="9.75" customHeight="1" hidden="1">
      <c r="A163" s="125"/>
      <c r="B163" s="362" t="s">
        <v>52</v>
      </c>
      <c r="C163" s="91"/>
      <c r="D163" s="29"/>
      <c r="E163" s="38"/>
      <c r="F163" s="29"/>
      <c r="G163" s="38"/>
      <c r="H163" s="29"/>
      <c r="I163" s="38"/>
      <c r="J163" s="29"/>
      <c r="K163" s="363"/>
      <c r="L163" s="265"/>
      <c r="M163" s="39"/>
      <c r="N163" s="31"/>
      <c r="O163" s="60"/>
    </row>
    <row r="164" spans="1:15" ht="12.75" customHeight="1" hidden="1">
      <c r="A164" s="127"/>
      <c r="B164" s="411" t="s">
        <v>53</v>
      </c>
      <c r="C164" s="92"/>
      <c r="D164" s="34"/>
      <c r="E164" s="4"/>
      <c r="F164" s="34"/>
      <c r="G164" s="4"/>
      <c r="H164" s="34"/>
      <c r="I164" s="4"/>
      <c r="J164" s="34"/>
      <c r="K164" s="335">
        <f>SUM(L164:O164)</f>
        <v>0</v>
      </c>
      <c r="L164" s="255"/>
      <c r="M164" s="5"/>
      <c r="N164" s="36"/>
      <c r="O164" s="61"/>
    </row>
    <row r="165" spans="1:15" ht="12.75" customHeight="1" hidden="1">
      <c r="A165" s="126"/>
      <c r="B165" s="412"/>
      <c r="C165" s="93"/>
      <c r="D165" s="43"/>
      <c r="E165" s="44"/>
      <c r="F165" s="43"/>
      <c r="G165" s="44"/>
      <c r="H165" s="43"/>
      <c r="I165" s="44"/>
      <c r="J165" s="43"/>
      <c r="K165" s="345"/>
      <c r="L165" s="259"/>
      <c r="M165" s="45"/>
      <c r="N165" s="46"/>
      <c r="O165" s="63"/>
    </row>
    <row r="166" spans="1:15" ht="12.75" customHeight="1" hidden="1">
      <c r="A166" s="125"/>
      <c r="B166" s="410" t="s">
        <v>89</v>
      </c>
      <c r="C166" s="38"/>
      <c r="D166" s="29"/>
      <c r="E166" s="38"/>
      <c r="F166" s="29"/>
      <c r="G166" s="38"/>
      <c r="H166" s="29"/>
      <c r="I166" s="38"/>
      <c r="J166" s="29"/>
      <c r="K166" s="364">
        <f>SUM(L166:O166)</f>
        <v>0</v>
      </c>
      <c r="L166" s="271"/>
      <c r="M166" s="39"/>
      <c r="N166" s="31"/>
      <c r="O166" s="60"/>
    </row>
    <row r="167" spans="1:15" ht="12.75" customHeight="1" hidden="1">
      <c r="A167" s="127"/>
      <c r="B167" s="413"/>
      <c r="C167" s="4"/>
      <c r="D167" s="34"/>
      <c r="E167" s="4"/>
      <c r="F167" s="34"/>
      <c r="G167" s="4"/>
      <c r="H167" s="34"/>
      <c r="I167" s="4"/>
      <c r="J167" s="34"/>
      <c r="K167" s="335"/>
      <c r="L167" s="255"/>
      <c r="M167" s="5"/>
      <c r="N167" s="36"/>
      <c r="O167" s="61"/>
    </row>
    <row r="168" spans="1:15" ht="9.75" customHeight="1" hidden="1">
      <c r="A168" s="127"/>
      <c r="B168" s="413"/>
      <c r="C168" s="4"/>
      <c r="D168" s="34"/>
      <c r="E168" s="4"/>
      <c r="F168" s="34"/>
      <c r="G168" s="4"/>
      <c r="H168" s="34"/>
      <c r="I168" s="4"/>
      <c r="J168" s="34"/>
      <c r="K168" s="335"/>
      <c r="L168" s="255"/>
      <c r="M168" s="5"/>
      <c r="N168" s="36"/>
      <c r="O168" s="61"/>
    </row>
    <row r="169" spans="1:15" ht="20.25" customHeight="1" hidden="1">
      <c r="A169" s="127"/>
      <c r="B169" s="357" t="s">
        <v>88</v>
      </c>
      <c r="C169" s="4"/>
      <c r="D169" s="34"/>
      <c r="E169" s="4"/>
      <c r="F169" s="34"/>
      <c r="G169" s="4"/>
      <c r="H169" s="34"/>
      <c r="I169" s="4"/>
      <c r="J169" s="34"/>
      <c r="K169" s="335">
        <f>L169</f>
        <v>0</v>
      </c>
      <c r="L169" s="272"/>
      <c r="M169" s="5"/>
      <c r="N169" s="36"/>
      <c r="O169" s="61"/>
    </row>
    <row r="170" spans="1:15" ht="12.75" customHeight="1" hidden="1">
      <c r="A170" s="125"/>
      <c r="B170" s="410" t="s">
        <v>87</v>
      </c>
      <c r="C170" s="38"/>
      <c r="D170" s="29"/>
      <c r="E170" s="38"/>
      <c r="F170" s="29"/>
      <c r="G170" s="38"/>
      <c r="H170" s="29"/>
      <c r="I170" s="38"/>
      <c r="J170" s="29"/>
      <c r="K170" s="363">
        <f>SUM(L170:O170)</f>
        <v>0</v>
      </c>
      <c r="L170" s="271"/>
      <c r="M170" s="39"/>
      <c r="N170" s="31"/>
      <c r="O170" s="60"/>
    </row>
    <row r="171" spans="1:15" ht="12.75" customHeight="1" hidden="1">
      <c r="A171" s="127"/>
      <c r="B171" s="413"/>
      <c r="C171" s="4"/>
      <c r="D171" s="34"/>
      <c r="E171" s="4"/>
      <c r="F171" s="34"/>
      <c r="G171" s="4"/>
      <c r="H171" s="34"/>
      <c r="I171" s="4"/>
      <c r="J171" s="34"/>
      <c r="K171" s="335"/>
      <c r="L171" s="255"/>
      <c r="M171" s="5"/>
      <c r="N171" s="36"/>
      <c r="O171" s="61"/>
    </row>
    <row r="172" spans="1:15" ht="9.75" customHeight="1" hidden="1">
      <c r="A172" s="127"/>
      <c r="B172" s="413"/>
      <c r="C172" s="4"/>
      <c r="D172" s="34"/>
      <c r="E172" s="4"/>
      <c r="F172" s="34"/>
      <c r="G172" s="4"/>
      <c r="H172" s="34"/>
      <c r="I172" s="4"/>
      <c r="J172" s="34"/>
      <c r="K172" s="335"/>
      <c r="L172" s="255"/>
      <c r="M172" s="5"/>
      <c r="N172" s="36"/>
      <c r="O172" s="61"/>
    </row>
    <row r="173" spans="1:15" ht="12.75" customHeight="1" hidden="1">
      <c r="A173" s="127"/>
      <c r="B173" s="414"/>
      <c r="C173" s="4"/>
      <c r="D173" s="34"/>
      <c r="E173" s="4"/>
      <c r="F173" s="34"/>
      <c r="G173" s="4"/>
      <c r="H173" s="34"/>
      <c r="I173" s="4"/>
      <c r="J173" s="34"/>
      <c r="K173" s="335"/>
      <c r="L173" s="255"/>
      <c r="M173" s="5"/>
      <c r="N173" s="36"/>
      <c r="O173" s="61"/>
    </row>
    <row r="174" spans="1:15" ht="12.75" customHeight="1">
      <c r="A174" s="125" t="s">
        <v>46</v>
      </c>
      <c r="B174" s="437" t="s">
        <v>80</v>
      </c>
      <c r="C174" s="38" t="s">
        <v>20</v>
      </c>
      <c r="D174" s="29">
        <v>2</v>
      </c>
      <c r="E174" s="38" t="s">
        <v>24</v>
      </c>
      <c r="F174" s="29">
        <v>30</v>
      </c>
      <c r="G174" s="38" t="s">
        <v>20</v>
      </c>
      <c r="H174" s="29" t="s">
        <v>21</v>
      </c>
      <c r="I174" s="38" t="s">
        <v>22</v>
      </c>
      <c r="J174" s="29">
        <v>150</v>
      </c>
      <c r="K174" s="118">
        <f>K176+K182</f>
        <v>208.5</v>
      </c>
      <c r="L174" s="258">
        <f>L176+L182</f>
        <v>208.5</v>
      </c>
      <c r="M174" s="39">
        <f>M176+M182</f>
        <v>0</v>
      </c>
      <c r="N174" s="31">
        <f>N176+N182</f>
        <v>0</v>
      </c>
      <c r="O174" s="60">
        <f>O176+O182</f>
        <v>0</v>
      </c>
    </row>
    <row r="175" spans="1:15" ht="9" customHeight="1">
      <c r="A175" s="126"/>
      <c r="B175" s="412"/>
      <c r="C175" s="44"/>
      <c r="D175" s="43"/>
      <c r="E175" s="44"/>
      <c r="F175" s="43"/>
      <c r="G175" s="44"/>
      <c r="H175" s="43"/>
      <c r="I175" s="44"/>
      <c r="J175" s="43"/>
      <c r="K175" s="365"/>
      <c r="L175" s="259"/>
      <c r="M175" s="45"/>
      <c r="N175" s="46"/>
      <c r="O175" s="63"/>
    </row>
    <row r="176" spans="1:15" ht="12.75" customHeight="1">
      <c r="A176" s="125"/>
      <c r="B176" s="437" t="s">
        <v>81</v>
      </c>
      <c r="C176" s="38">
        <v>304</v>
      </c>
      <c r="D176" s="29">
        <v>2</v>
      </c>
      <c r="E176" s="38" t="s">
        <v>24</v>
      </c>
      <c r="F176" s="29">
        <v>35</v>
      </c>
      <c r="G176" s="38">
        <v>118</v>
      </c>
      <c r="H176" s="29" t="s">
        <v>21</v>
      </c>
      <c r="I176" s="38" t="s">
        <v>22</v>
      </c>
      <c r="J176" s="29">
        <v>150</v>
      </c>
      <c r="K176" s="118">
        <f>K179</f>
        <v>206.5</v>
      </c>
      <c r="L176" s="258">
        <f>L179</f>
        <v>206.5</v>
      </c>
      <c r="M176" s="39">
        <f>M179</f>
        <v>0</v>
      </c>
      <c r="N176" s="31">
        <f>N179</f>
        <v>0</v>
      </c>
      <c r="O176" s="60">
        <f>O179</f>
        <v>0</v>
      </c>
    </row>
    <row r="177" spans="1:15" ht="10.5">
      <c r="A177" s="127"/>
      <c r="B177" s="411"/>
      <c r="C177" s="4"/>
      <c r="D177" s="34"/>
      <c r="E177" s="4"/>
      <c r="F177" s="34"/>
      <c r="G177" s="4"/>
      <c r="H177" s="34"/>
      <c r="I177" s="4"/>
      <c r="J177" s="34"/>
      <c r="K177" s="123"/>
      <c r="L177" s="255"/>
      <c r="M177" s="5"/>
      <c r="N177" s="36"/>
      <c r="O177" s="61"/>
    </row>
    <row r="178" spans="1:15" ht="8.25" customHeight="1" thickBot="1">
      <c r="A178" s="126"/>
      <c r="B178" s="412"/>
      <c r="C178" s="44"/>
      <c r="D178" s="43"/>
      <c r="E178" s="44"/>
      <c r="F178" s="43"/>
      <c r="G178" s="44"/>
      <c r="H178" s="43"/>
      <c r="I178" s="44"/>
      <c r="J178" s="43"/>
      <c r="K178" s="365"/>
      <c r="L178" s="264"/>
      <c r="M178" s="67"/>
      <c r="N178" s="68"/>
      <c r="O178" s="69"/>
    </row>
    <row r="179" spans="1:15" ht="12.75" customHeight="1">
      <c r="A179" s="127"/>
      <c r="B179" s="410" t="s">
        <v>168</v>
      </c>
      <c r="C179" s="4">
        <v>304</v>
      </c>
      <c r="D179" s="34">
        <v>2</v>
      </c>
      <c r="E179" s="4" t="s">
        <v>24</v>
      </c>
      <c r="F179" s="34">
        <v>35</v>
      </c>
      <c r="G179" s="4">
        <v>118</v>
      </c>
      <c r="H179" s="34">
        <v>13</v>
      </c>
      <c r="I179" s="4" t="s">
        <v>22</v>
      </c>
      <c r="J179" s="34">
        <v>150</v>
      </c>
      <c r="K179" s="123">
        <f>SUM(L179:O179)</f>
        <v>206.5</v>
      </c>
      <c r="L179" s="266">
        <v>206.5</v>
      </c>
      <c r="M179" s="5"/>
      <c r="N179" s="36"/>
      <c r="O179" s="61"/>
    </row>
    <row r="180" spans="1:15" ht="12" customHeight="1">
      <c r="A180" s="127"/>
      <c r="B180" s="413"/>
      <c r="C180" s="4"/>
      <c r="D180" s="34"/>
      <c r="E180" s="4"/>
      <c r="F180" s="34"/>
      <c r="G180" s="4"/>
      <c r="H180" s="34"/>
      <c r="I180" s="4"/>
      <c r="J180" s="34"/>
      <c r="K180" s="335"/>
      <c r="L180" s="255"/>
      <c r="M180" s="5"/>
      <c r="N180" s="36"/>
      <c r="O180" s="61"/>
    </row>
    <row r="181" spans="1:15" ht="10.5">
      <c r="A181" s="127"/>
      <c r="B181" s="414"/>
      <c r="C181" s="4"/>
      <c r="D181" s="34"/>
      <c r="E181" s="4"/>
      <c r="F181" s="34"/>
      <c r="G181" s="43"/>
      <c r="H181" s="34"/>
      <c r="I181" s="4"/>
      <c r="J181" s="34"/>
      <c r="K181" s="335"/>
      <c r="L181" s="255"/>
      <c r="M181" s="5"/>
      <c r="N181" s="36"/>
      <c r="O181" s="61"/>
    </row>
    <row r="182" spans="1:15" s="101" customFormat="1" ht="12.75" customHeight="1">
      <c r="A182" s="125"/>
      <c r="B182" s="410" t="s">
        <v>113</v>
      </c>
      <c r="C182" s="38" t="s">
        <v>86</v>
      </c>
      <c r="D182" s="29">
        <v>2</v>
      </c>
      <c r="E182" s="38" t="s">
        <v>24</v>
      </c>
      <c r="F182" s="29">
        <v>30</v>
      </c>
      <c r="G182" s="112" t="s">
        <v>114</v>
      </c>
      <c r="H182" s="29" t="s">
        <v>21</v>
      </c>
      <c r="I182" s="38" t="s">
        <v>22</v>
      </c>
      <c r="J182" s="29">
        <v>150</v>
      </c>
      <c r="K182" s="363">
        <f>K185</f>
        <v>2</v>
      </c>
      <c r="L182" s="265">
        <f>L185</f>
        <v>2</v>
      </c>
      <c r="M182" s="39">
        <f>M185</f>
        <v>0</v>
      </c>
      <c r="N182" s="31">
        <f>N185</f>
        <v>0</v>
      </c>
      <c r="O182" s="60">
        <f>O185</f>
        <v>0</v>
      </c>
    </row>
    <row r="183" spans="1:15" s="101" customFormat="1" ht="10.5">
      <c r="A183" s="128"/>
      <c r="B183" s="413"/>
      <c r="C183" s="4"/>
      <c r="D183" s="34"/>
      <c r="E183" s="4"/>
      <c r="F183" s="34"/>
      <c r="G183" s="4"/>
      <c r="H183" s="34"/>
      <c r="I183" s="4"/>
      <c r="J183" s="34"/>
      <c r="K183" s="335"/>
      <c r="L183" s="255"/>
      <c r="M183" s="5"/>
      <c r="N183" s="36"/>
      <c r="O183" s="61"/>
    </row>
    <row r="184" spans="1:15" s="101" customFormat="1" ht="12.75" customHeight="1">
      <c r="A184" s="129"/>
      <c r="B184" s="414"/>
      <c r="C184" s="44"/>
      <c r="D184" s="43"/>
      <c r="E184" s="44"/>
      <c r="F184" s="43"/>
      <c r="G184" s="44"/>
      <c r="H184" s="43"/>
      <c r="I184" s="44"/>
      <c r="J184" s="43"/>
      <c r="K184" s="345"/>
      <c r="L184" s="259"/>
      <c r="M184" s="45"/>
      <c r="N184" s="46"/>
      <c r="O184" s="63"/>
    </row>
    <row r="185" spans="1:15" s="101" customFormat="1" ht="12.75" customHeight="1">
      <c r="A185" s="130"/>
      <c r="B185" s="410" t="s">
        <v>169</v>
      </c>
      <c r="C185" s="38" t="s">
        <v>86</v>
      </c>
      <c r="D185" s="29">
        <v>2</v>
      </c>
      <c r="E185" s="38" t="s">
        <v>24</v>
      </c>
      <c r="F185" s="29">
        <v>30</v>
      </c>
      <c r="G185" s="156" t="s">
        <v>114</v>
      </c>
      <c r="H185" s="29">
        <v>13</v>
      </c>
      <c r="I185" s="38" t="s">
        <v>22</v>
      </c>
      <c r="J185" s="29">
        <v>150</v>
      </c>
      <c r="K185" s="363">
        <f>SUM(L185:O185)</f>
        <v>2</v>
      </c>
      <c r="L185" s="265">
        <f>5-3</f>
        <v>2</v>
      </c>
      <c r="M185" s="39"/>
      <c r="N185" s="31"/>
      <c r="O185" s="60"/>
    </row>
    <row r="186" spans="1:15" s="101" customFormat="1" ht="12.75" customHeight="1">
      <c r="A186" s="128"/>
      <c r="B186" s="413"/>
      <c r="C186" s="4"/>
      <c r="D186" s="34"/>
      <c r="E186" s="4"/>
      <c r="F186" s="34"/>
      <c r="G186" s="4"/>
      <c r="H186" s="34"/>
      <c r="I186" s="4"/>
      <c r="J186" s="34"/>
      <c r="K186" s="335"/>
      <c r="L186" s="273"/>
      <c r="M186" s="104"/>
      <c r="N186" s="105"/>
      <c r="O186" s="102"/>
    </row>
    <row r="187" spans="1:15" s="101" customFormat="1" ht="6" customHeight="1">
      <c r="A187" s="157"/>
      <c r="B187" s="436"/>
      <c r="C187" s="110"/>
      <c r="D187" s="111"/>
      <c r="E187" s="110"/>
      <c r="F187" s="111"/>
      <c r="G187" s="110"/>
      <c r="H187" s="111"/>
      <c r="I187" s="110"/>
      <c r="J187" s="111"/>
      <c r="K187" s="298"/>
      <c r="L187" s="274"/>
      <c r="M187" s="159"/>
      <c r="N187" s="160"/>
      <c r="O187" s="161"/>
    </row>
    <row r="188" spans="1:15" ht="12.75" customHeight="1" hidden="1">
      <c r="A188" s="127" t="s">
        <v>90</v>
      </c>
      <c r="B188" s="438" t="s">
        <v>47</v>
      </c>
      <c r="C188" s="4" t="s">
        <v>20</v>
      </c>
      <c r="D188" s="34">
        <v>2</v>
      </c>
      <c r="E188" s="4" t="s">
        <v>24</v>
      </c>
      <c r="F188" s="34" t="s">
        <v>24</v>
      </c>
      <c r="G188" s="4" t="s">
        <v>20</v>
      </c>
      <c r="H188" s="34" t="s">
        <v>21</v>
      </c>
      <c r="I188" s="4" t="s">
        <v>22</v>
      </c>
      <c r="J188" s="34">
        <v>151</v>
      </c>
      <c r="K188" s="123">
        <f>SUM(L188:O188)</f>
        <v>0</v>
      </c>
      <c r="L188" s="275">
        <f>L191</f>
        <v>0</v>
      </c>
      <c r="M188" s="5">
        <f>M191</f>
        <v>0</v>
      </c>
      <c r="N188" s="36">
        <f>N191</f>
        <v>0</v>
      </c>
      <c r="O188" s="61">
        <f>O191</f>
        <v>0</v>
      </c>
    </row>
    <row r="189" spans="1:15" ht="12.75" customHeight="1" hidden="1">
      <c r="A189" s="126"/>
      <c r="B189" s="412"/>
      <c r="C189" s="44"/>
      <c r="D189" s="43"/>
      <c r="E189" s="44"/>
      <c r="F189" s="43"/>
      <c r="G189" s="44"/>
      <c r="H189" s="43"/>
      <c r="I189" s="44"/>
      <c r="J189" s="43"/>
      <c r="K189" s="365"/>
      <c r="L189" s="276"/>
      <c r="M189" s="45"/>
      <c r="N189" s="46"/>
      <c r="O189" s="63"/>
    </row>
    <row r="190" spans="1:15" ht="9.75" customHeight="1" hidden="1">
      <c r="A190" s="286"/>
      <c r="B190" s="293" t="s">
        <v>48</v>
      </c>
      <c r="C190" s="23">
        <v>304</v>
      </c>
      <c r="D190" s="23">
        <v>2</v>
      </c>
      <c r="E190" s="23" t="s">
        <v>24</v>
      </c>
      <c r="F190" s="29" t="s">
        <v>24</v>
      </c>
      <c r="G190" s="23">
        <v>999</v>
      </c>
      <c r="H190" s="23" t="s">
        <v>21</v>
      </c>
      <c r="I190" s="23" t="s">
        <v>22</v>
      </c>
      <c r="J190" s="23">
        <v>151</v>
      </c>
      <c r="K190" s="376">
        <f>SUM(L190:O190)</f>
        <v>0</v>
      </c>
      <c r="L190" s="277">
        <f>L191</f>
        <v>0</v>
      </c>
      <c r="M190" s="24">
        <f>M191</f>
        <v>0</v>
      </c>
      <c r="N190" s="25">
        <f>N191</f>
        <v>0</v>
      </c>
      <c r="O190" s="26">
        <f>O191</f>
        <v>0</v>
      </c>
    </row>
    <row r="191" spans="1:15" ht="9.75" customHeight="1" hidden="1">
      <c r="A191" s="136"/>
      <c r="B191" s="301" t="s">
        <v>49</v>
      </c>
      <c r="C191" s="137">
        <v>304</v>
      </c>
      <c r="D191" s="138">
        <v>2</v>
      </c>
      <c r="E191" s="137" t="s">
        <v>24</v>
      </c>
      <c r="F191" s="138" t="s">
        <v>24</v>
      </c>
      <c r="G191" s="137">
        <v>999</v>
      </c>
      <c r="H191" s="138">
        <v>13</v>
      </c>
      <c r="I191" s="137" t="s">
        <v>22</v>
      </c>
      <c r="J191" s="138">
        <v>151</v>
      </c>
      <c r="K191" s="377">
        <f>SUM(L191:O191)</f>
        <v>0</v>
      </c>
      <c r="L191" s="278"/>
      <c r="M191" s="39">
        <f>M193+M203+M207</f>
        <v>0</v>
      </c>
      <c r="N191" s="31">
        <f>N193+N203+N207</f>
        <v>0</v>
      </c>
      <c r="O191" s="60">
        <f>O193+O203+O207</f>
        <v>0</v>
      </c>
    </row>
    <row r="192" spans="1:15" ht="9.75" customHeight="1" hidden="1">
      <c r="A192" s="127"/>
      <c r="B192" s="366" t="s">
        <v>50</v>
      </c>
      <c r="C192" s="4"/>
      <c r="D192" s="34"/>
      <c r="E192" s="4"/>
      <c r="F192" s="34"/>
      <c r="G192" s="4"/>
      <c r="H192" s="34"/>
      <c r="I192" s="4"/>
      <c r="J192" s="34"/>
      <c r="K192" s="335"/>
      <c r="L192" s="265"/>
      <c r="M192" s="39"/>
      <c r="N192" s="31"/>
      <c r="O192" s="60"/>
    </row>
    <row r="193" spans="1:15" ht="12.75" customHeight="1" hidden="1">
      <c r="A193" s="127"/>
      <c r="B193" s="411" t="s">
        <v>51</v>
      </c>
      <c r="C193" s="4"/>
      <c r="D193" s="34"/>
      <c r="E193" s="4"/>
      <c r="F193" s="34"/>
      <c r="G193" s="4"/>
      <c r="H193" s="34"/>
      <c r="I193" s="4"/>
      <c r="J193" s="34"/>
      <c r="K193" s="335">
        <f>SUM(L193:O193)</f>
        <v>0</v>
      </c>
      <c r="L193" s="255">
        <f>L201</f>
        <v>0</v>
      </c>
      <c r="M193" s="5">
        <f>M201</f>
        <v>0</v>
      </c>
      <c r="N193" s="36">
        <f>N201</f>
        <v>0</v>
      </c>
      <c r="O193" s="61">
        <f>O201</f>
        <v>0</v>
      </c>
    </row>
    <row r="194" spans="1:15" ht="12.75" customHeight="1" hidden="1">
      <c r="A194" s="127"/>
      <c r="B194" s="411"/>
      <c r="C194" s="4"/>
      <c r="D194" s="34"/>
      <c r="E194" s="4"/>
      <c r="F194" s="34"/>
      <c r="G194" s="4"/>
      <c r="H194" s="34"/>
      <c r="I194" s="4"/>
      <c r="J194" s="34"/>
      <c r="K194" s="335"/>
      <c r="L194" s="255"/>
      <c r="M194" s="5"/>
      <c r="N194" s="36"/>
      <c r="O194" s="61"/>
    </row>
    <row r="195" spans="1:15" ht="12.75" customHeight="1" hidden="1">
      <c r="A195" s="127"/>
      <c r="B195" s="411"/>
      <c r="C195" s="4"/>
      <c r="D195" s="34"/>
      <c r="E195" s="4"/>
      <c r="F195" s="34"/>
      <c r="G195" s="4"/>
      <c r="H195" s="34"/>
      <c r="I195" s="4"/>
      <c r="J195" s="34"/>
      <c r="K195" s="335"/>
      <c r="L195" s="255"/>
      <c r="M195" s="5"/>
      <c r="N195" s="36"/>
      <c r="O195" s="61"/>
    </row>
    <row r="196" spans="1:15" ht="9.75" customHeight="1" hidden="1">
      <c r="A196" s="127"/>
      <c r="B196" s="411"/>
      <c r="C196" s="4"/>
      <c r="D196" s="34"/>
      <c r="E196" s="4"/>
      <c r="F196" s="34"/>
      <c r="G196" s="4"/>
      <c r="H196" s="34"/>
      <c r="I196" s="4"/>
      <c r="J196" s="34"/>
      <c r="K196" s="335"/>
      <c r="L196" s="255"/>
      <c r="M196" s="5"/>
      <c r="N196" s="36"/>
      <c r="O196" s="61"/>
    </row>
    <row r="197" spans="1:15" ht="9.75" customHeight="1" hidden="1">
      <c r="A197" s="127"/>
      <c r="B197" s="411"/>
      <c r="C197" s="4"/>
      <c r="D197" s="34"/>
      <c r="E197" s="4"/>
      <c r="F197" s="34"/>
      <c r="G197" s="4"/>
      <c r="H197" s="34"/>
      <c r="I197" s="4"/>
      <c r="J197" s="34"/>
      <c r="K197" s="335"/>
      <c r="L197" s="255"/>
      <c r="M197" s="5"/>
      <c r="N197" s="36"/>
      <c r="O197" s="61"/>
    </row>
    <row r="198" spans="1:15" ht="9.75" customHeight="1" hidden="1">
      <c r="A198" s="127"/>
      <c r="B198" s="411"/>
      <c r="C198" s="4"/>
      <c r="D198" s="34"/>
      <c r="E198" s="4"/>
      <c r="F198" s="34"/>
      <c r="G198" s="4"/>
      <c r="H198" s="34"/>
      <c r="I198" s="4"/>
      <c r="J198" s="34"/>
      <c r="K198" s="335"/>
      <c r="L198" s="255"/>
      <c r="M198" s="5"/>
      <c r="N198" s="36"/>
      <c r="O198" s="61"/>
    </row>
    <row r="199" spans="1:15" ht="9.75" customHeight="1" hidden="1">
      <c r="A199" s="127"/>
      <c r="B199" s="412"/>
      <c r="C199" s="4"/>
      <c r="D199" s="34"/>
      <c r="E199" s="4"/>
      <c r="F199" s="34"/>
      <c r="G199" s="4"/>
      <c r="H199" s="34"/>
      <c r="I199" s="4"/>
      <c r="J199" s="34"/>
      <c r="K199" s="335"/>
      <c r="L199" s="255"/>
      <c r="M199" s="5"/>
      <c r="N199" s="36"/>
      <c r="O199" s="61"/>
    </row>
    <row r="200" spans="1:15" ht="9.75" customHeight="1" hidden="1">
      <c r="A200" s="125"/>
      <c r="B200" s="362" t="s">
        <v>52</v>
      </c>
      <c r="C200" s="91"/>
      <c r="D200" s="29"/>
      <c r="E200" s="38"/>
      <c r="F200" s="29"/>
      <c r="G200" s="38"/>
      <c r="H200" s="29"/>
      <c r="I200" s="38"/>
      <c r="J200" s="29"/>
      <c r="K200" s="363"/>
      <c r="L200" s="265"/>
      <c r="M200" s="39"/>
      <c r="N200" s="31"/>
      <c r="O200" s="60"/>
    </row>
    <row r="201" spans="1:15" ht="12.75" customHeight="1" hidden="1">
      <c r="A201" s="127"/>
      <c r="B201" s="411" t="s">
        <v>53</v>
      </c>
      <c r="C201" s="92"/>
      <c r="D201" s="34"/>
      <c r="E201" s="4"/>
      <c r="F201" s="34"/>
      <c r="G201" s="4"/>
      <c r="H201" s="34"/>
      <c r="I201" s="4"/>
      <c r="J201" s="34"/>
      <c r="K201" s="335">
        <f>SUM(L201:O201)</f>
        <v>0</v>
      </c>
      <c r="L201" s="255"/>
      <c r="M201" s="5"/>
      <c r="N201" s="36"/>
      <c r="O201" s="61"/>
    </row>
    <row r="202" spans="1:15" ht="12.75" customHeight="1" hidden="1">
      <c r="A202" s="126"/>
      <c r="B202" s="412"/>
      <c r="C202" s="93"/>
      <c r="D202" s="43"/>
      <c r="E202" s="44"/>
      <c r="F202" s="43"/>
      <c r="G202" s="44"/>
      <c r="H202" s="43"/>
      <c r="I202" s="44"/>
      <c r="J202" s="43"/>
      <c r="K202" s="345"/>
      <c r="L202" s="259"/>
      <c r="M202" s="45"/>
      <c r="N202" s="46"/>
      <c r="O202" s="63"/>
    </row>
    <row r="203" spans="1:15" ht="12.75" customHeight="1" hidden="1">
      <c r="A203" s="125"/>
      <c r="B203" s="410" t="s">
        <v>89</v>
      </c>
      <c r="C203" s="38"/>
      <c r="D203" s="29"/>
      <c r="E203" s="38"/>
      <c r="F203" s="29"/>
      <c r="G203" s="38"/>
      <c r="H203" s="29"/>
      <c r="I203" s="38"/>
      <c r="J203" s="29"/>
      <c r="K203" s="364">
        <f>SUM(L203:O203)</f>
        <v>0</v>
      </c>
      <c r="L203" s="271"/>
      <c r="M203" s="39"/>
      <c r="N203" s="31"/>
      <c r="O203" s="60"/>
    </row>
    <row r="204" spans="1:15" ht="12.75" customHeight="1" hidden="1">
      <c r="A204" s="127"/>
      <c r="B204" s="413"/>
      <c r="C204" s="4"/>
      <c r="D204" s="34"/>
      <c r="E204" s="4"/>
      <c r="F204" s="34"/>
      <c r="G204" s="4"/>
      <c r="H204" s="34"/>
      <c r="I204" s="4"/>
      <c r="J204" s="34"/>
      <c r="K204" s="335"/>
      <c r="L204" s="255"/>
      <c r="M204" s="5"/>
      <c r="N204" s="36"/>
      <c r="O204" s="61"/>
    </row>
    <row r="205" spans="1:15" ht="9.75" customHeight="1" hidden="1">
      <c r="A205" s="127"/>
      <c r="B205" s="413"/>
      <c r="C205" s="4"/>
      <c r="D205" s="34"/>
      <c r="E205" s="4"/>
      <c r="F205" s="34"/>
      <c r="G205" s="4"/>
      <c r="H205" s="34"/>
      <c r="I205" s="4"/>
      <c r="J205" s="34"/>
      <c r="K205" s="335"/>
      <c r="L205" s="255"/>
      <c r="M205" s="5"/>
      <c r="N205" s="36"/>
      <c r="O205" s="61"/>
    </row>
    <row r="206" spans="1:15" ht="20.25" customHeight="1" hidden="1">
      <c r="A206" s="127"/>
      <c r="B206" s="357" t="s">
        <v>88</v>
      </c>
      <c r="C206" s="4"/>
      <c r="D206" s="34"/>
      <c r="E206" s="4"/>
      <c r="F206" s="34"/>
      <c r="G206" s="4"/>
      <c r="H206" s="34"/>
      <c r="I206" s="4"/>
      <c r="J206" s="34"/>
      <c r="K206" s="335">
        <f>L206</f>
        <v>0</v>
      </c>
      <c r="L206" s="272"/>
      <c r="M206" s="5"/>
      <c r="N206" s="36"/>
      <c r="O206" s="61"/>
    </row>
    <row r="207" spans="1:15" ht="12.75" customHeight="1" hidden="1">
      <c r="A207" s="125"/>
      <c r="B207" s="410" t="s">
        <v>87</v>
      </c>
      <c r="C207" s="38"/>
      <c r="D207" s="29"/>
      <c r="E207" s="38"/>
      <c r="F207" s="29"/>
      <c r="G207" s="38"/>
      <c r="H207" s="29"/>
      <c r="I207" s="38"/>
      <c r="J207" s="29"/>
      <c r="K207" s="363">
        <f>SUM(L207:O207)</f>
        <v>0</v>
      </c>
      <c r="L207" s="271"/>
      <c r="M207" s="39"/>
      <c r="N207" s="31"/>
      <c r="O207" s="60"/>
    </row>
    <row r="208" spans="1:15" ht="12.75" customHeight="1" hidden="1">
      <c r="A208" s="127"/>
      <c r="B208" s="413"/>
      <c r="C208" s="4"/>
      <c r="D208" s="34"/>
      <c r="E208" s="4"/>
      <c r="F208" s="34"/>
      <c r="G208" s="4"/>
      <c r="H208" s="34"/>
      <c r="I208" s="4"/>
      <c r="J208" s="34"/>
      <c r="K208" s="335"/>
      <c r="L208" s="255"/>
      <c r="M208" s="5"/>
      <c r="N208" s="36"/>
      <c r="O208" s="61"/>
    </row>
    <row r="209" spans="1:15" ht="9.75" customHeight="1" hidden="1">
      <c r="A209" s="127"/>
      <c r="B209" s="413"/>
      <c r="C209" s="4"/>
      <c r="D209" s="34"/>
      <c r="E209" s="4"/>
      <c r="F209" s="34"/>
      <c r="G209" s="4"/>
      <c r="H209" s="34"/>
      <c r="I209" s="4"/>
      <c r="J209" s="34"/>
      <c r="K209" s="335"/>
      <c r="L209" s="255"/>
      <c r="M209" s="5"/>
      <c r="N209" s="36"/>
      <c r="O209" s="61"/>
    </row>
    <row r="210" spans="1:15" ht="12.75" customHeight="1" hidden="1">
      <c r="A210" s="127"/>
      <c r="B210" s="414"/>
      <c r="C210" s="4"/>
      <c r="D210" s="34"/>
      <c r="E210" s="4"/>
      <c r="F210" s="34"/>
      <c r="G210" s="4"/>
      <c r="H210" s="34"/>
      <c r="I210" s="4"/>
      <c r="J210" s="34"/>
      <c r="K210" s="335"/>
      <c r="L210" s="255"/>
      <c r="M210" s="5"/>
      <c r="N210" s="36"/>
      <c r="O210" s="61"/>
    </row>
    <row r="211" spans="1:15" ht="21">
      <c r="A211" s="289" t="s">
        <v>90</v>
      </c>
      <c r="B211" s="346" t="s">
        <v>177</v>
      </c>
      <c r="C211" s="96">
        <v>304</v>
      </c>
      <c r="D211" s="23">
        <v>2</v>
      </c>
      <c r="E211" s="96" t="s">
        <v>24</v>
      </c>
      <c r="F211" s="23">
        <v>49</v>
      </c>
      <c r="G211" s="96">
        <v>999</v>
      </c>
      <c r="H211" s="23" t="s">
        <v>21</v>
      </c>
      <c r="I211" s="96" t="s">
        <v>22</v>
      </c>
      <c r="J211" s="23">
        <v>150</v>
      </c>
      <c r="K211" s="341">
        <f>L211</f>
        <v>873.9</v>
      </c>
      <c r="L211" s="266">
        <f>L212</f>
        <v>873.9</v>
      </c>
      <c r="M211" s="5"/>
      <c r="N211" s="36"/>
      <c r="O211" s="61"/>
    </row>
    <row r="212" spans="1:15" ht="15.75" customHeight="1">
      <c r="A212" s="127"/>
      <c r="B212" s="439" t="s">
        <v>173</v>
      </c>
      <c r="C212" s="4">
        <v>304</v>
      </c>
      <c r="D212" s="29">
        <v>2</v>
      </c>
      <c r="E212" s="38" t="s">
        <v>24</v>
      </c>
      <c r="F212" s="29">
        <v>49</v>
      </c>
      <c r="G212" s="38">
        <v>999</v>
      </c>
      <c r="H212" s="29">
        <v>13</v>
      </c>
      <c r="I212" s="38" t="s">
        <v>22</v>
      </c>
      <c r="J212" s="29">
        <v>150</v>
      </c>
      <c r="K212" s="123">
        <f>L212</f>
        <v>873.9</v>
      </c>
      <c r="L212" s="266">
        <v>873.9</v>
      </c>
      <c r="M212" s="5"/>
      <c r="N212" s="36"/>
      <c r="O212" s="61"/>
    </row>
    <row r="213" spans="1:15" ht="6" customHeight="1" thickBot="1">
      <c r="A213" s="127"/>
      <c r="B213" s="440"/>
      <c r="C213" s="4"/>
      <c r="D213" s="34"/>
      <c r="E213" s="4"/>
      <c r="F213" s="34"/>
      <c r="G213" s="4"/>
      <c r="H213" s="34"/>
      <c r="I213" s="4"/>
      <c r="J213" s="34"/>
      <c r="K213" s="335"/>
      <c r="L213" s="255"/>
      <c r="M213" s="5"/>
      <c r="N213" s="36"/>
      <c r="O213" s="61"/>
    </row>
    <row r="214" spans="1:15" ht="12.75" customHeight="1" hidden="1">
      <c r="A214" s="125" t="s">
        <v>54</v>
      </c>
      <c r="B214" s="410" t="s">
        <v>55</v>
      </c>
      <c r="C214" s="38" t="s">
        <v>20</v>
      </c>
      <c r="D214" s="29">
        <v>3</v>
      </c>
      <c r="E214" s="38" t="s">
        <v>21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63">
        <f aca="true" t="shared" si="1" ref="K214:K219">SUM(L214:O214)</f>
        <v>0</v>
      </c>
      <c r="L214" s="265">
        <f>L216</f>
        <v>0</v>
      </c>
      <c r="M214" s="39">
        <f>M216+M219</f>
        <v>0</v>
      </c>
      <c r="N214" s="31">
        <f>N216+N219</f>
        <v>0</v>
      </c>
      <c r="O214" s="60">
        <f>O216+O219</f>
        <v>0</v>
      </c>
    </row>
    <row r="215" spans="1:15" ht="9.75" customHeight="1" hidden="1">
      <c r="A215" s="127"/>
      <c r="B215" s="414"/>
      <c r="C215" s="4"/>
      <c r="D215" s="34"/>
      <c r="E215" s="4"/>
      <c r="F215" s="34"/>
      <c r="G215" s="4"/>
      <c r="H215" s="34"/>
      <c r="I215" s="4"/>
      <c r="J215" s="34"/>
      <c r="K215" s="335"/>
      <c r="L215" s="255"/>
      <c r="M215" s="5"/>
      <c r="N215" s="36"/>
      <c r="O215" s="61"/>
    </row>
    <row r="216" spans="1:15" ht="21" hidden="1">
      <c r="A216" s="247" t="s">
        <v>26</v>
      </c>
      <c r="B216" s="367" t="s">
        <v>189</v>
      </c>
      <c r="C216" s="38" t="s">
        <v>20</v>
      </c>
      <c r="D216" s="29">
        <v>2</v>
      </c>
      <c r="E216" s="156" t="s">
        <v>92</v>
      </c>
      <c r="F216" s="29" t="s">
        <v>21</v>
      </c>
      <c r="G216" s="38" t="s">
        <v>20</v>
      </c>
      <c r="H216" s="29" t="s">
        <v>21</v>
      </c>
      <c r="I216" s="38" t="s">
        <v>22</v>
      </c>
      <c r="J216" s="29" t="s">
        <v>20</v>
      </c>
      <c r="K216" s="118">
        <f t="shared" si="1"/>
        <v>0</v>
      </c>
      <c r="L216" s="258">
        <f>L218</f>
        <v>0</v>
      </c>
      <c r="M216" s="39">
        <f>M218</f>
        <v>0</v>
      </c>
      <c r="N216" s="31">
        <f>N218</f>
        <v>0</v>
      </c>
      <c r="O216" s="60">
        <f>O218</f>
        <v>0</v>
      </c>
    </row>
    <row r="217" spans="1:15" ht="21" hidden="1">
      <c r="A217" s="289" t="s">
        <v>27</v>
      </c>
      <c r="B217" s="346" t="s">
        <v>190</v>
      </c>
      <c r="C217" s="23">
        <v>304</v>
      </c>
      <c r="D217" s="29">
        <v>2</v>
      </c>
      <c r="E217" s="156" t="s">
        <v>92</v>
      </c>
      <c r="F217" s="180" t="s">
        <v>37</v>
      </c>
      <c r="G217" s="23" t="s">
        <v>20</v>
      </c>
      <c r="H217" s="23">
        <v>13</v>
      </c>
      <c r="I217" s="23" t="s">
        <v>22</v>
      </c>
      <c r="J217" s="23">
        <v>150</v>
      </c>
      <c r="K217" s="376">
        <f>SUM(L217:O217)</f>
        <v>0</v>
      </c>
      <c r="L217" s="257">
        <f>L218</f>
        <v>0</v>
      </c>
      <c r="M217" s="24">
        <f>M218</f>
        <v>0</v>
      </c>
      <c r="N217" s="25">
        <f>N218</f>
        <v>0</v>
      </c>
      <c r="O217" s="26">
        <f>O218</f>
        <v>0</v>
      </c>
    </row>
    <row r="218" spans="1:15" ht="31.5" hidden="1">
      <c r="A218" s="125"/>
      <c r="B218" s="299" t="s">
        <v>191</v>
      </c>
      <c r="C218" s="23">
        <v>304</v>
      </c>
      <c r="D218" s="29">
        <v>2</v>
      </c>
      <c r="E218" s="156" t="s">
        <v>92</v>
      </c>
      <c r="F218" s="180" t="s">
        <v>37</v>
      </c>
      <c r="G218" s="180" t="s">
        <v>25</v>
      </c>
      <c r="H218" s="23">
        <v>13</v>
      </c>
      <c r="I218" s="23" t="s">
        <v>22</v>
      </c>
      <c r="J218" s="29">
        <v>150</v>
      </c>
      <c r="K218" s="376">
        <f>SUM(L218:O218)</f>
        <v>0</v>
      </c>
      <c r="L218" s="258">
        <v>0</v>
      </c>
      <c r="M218" s="39"/>
      <c r="N218" s="31"/>
      <c r="O218" s="60"/>
    </row>
    <row r="219" spans="1:15" ht="12.75" customHeight="1" hidden="1">
      <c r="A219" s="247" t="s">
        <v>34</v>
      </c>
      <c r="B219" s="299" t="s">
        <v>171</v>
      </c>
      <c r="C219" s="38" t="s">
        <v>20</v>
      </c>
      <c r="D219" s="29">
        <v>2</v>
      </c>
      <c r="E219" s="156" t="s">
        <v>170</v>
      </c>
      <c r="F219" s="29" t="s">
        <v>21</v>
      </c>
      <c r="G219" s="38" t="s">
        <v>20</v>
      </c>
      <c r="H219" s="29" t="s">
        <v>21</v>
      </c>
      <c r="I219" s="38" t="s">
        <v>22</v>
      </c>
      <c r="J219" s="29" t="s">
        <v>20</v>
      </c>
      <c r="K219" s="378">
        <f t="shared" si="1"/>
        <v>0</v>
      </c>
      <c r="L219" s="278">
        <f>L220</f>
        <v>0</v>
      </c>
      <c r="M219" s="39">
        <f>M222</f>
        <v>0</v>
      </c>
      <c r="N219" s="31">
        <f>N222</f>
        <v>0</v>
      </c>
      <c r="O219" s="60">
        <f>O222</f>
        <v>0</v>
      </c>
    </row>
    <row r="220" spans="1:15" ht="22.5" customHeight="1" hidden="1">
      <c r="A220" s="289" t="s">
        <v>36</v>
      </c>
      <c r="B220" s="346" t="s">
        <v>172</v>
      </c>
      <c r="C220" s="23">
        <v>304</v>
      </c>
      <c r="D220" s="29">
        <v>2</v>
      </c>
      <c r="E220" s="156" t="s">
        <v>170</v>
      </c>
      <c r="F220" s="180" t="s">
        <v>37</v>
      </c>
      <c r="G220" s="23" t="s">
        <v>20</v>
      </c>
      <c r="H220" s="23">
        <v>13</v>
      </c>
      <c r="I220" s="23" t="s">
        <v>22</v>
      </c>
      <c r="J220" s="23">
        <v>150</v>
      </c>
      <c r="K220" s="379">
        <f>SUM(L220:O220)</f>
        <v>0</v>
      </c>
      <c r="L220" s="277">
        <f>L221+L222+L228</f>
        <v>0</v>
      </c>
      <c r="M220" s="24">
        <f>M222</f>
        <v>0</v>
      </c>
      <c r="N220" s="25">
        <f>N222</f>
        <v>0</v>
      </c>
      <c r="O220" s="26">
        <f>O222</f>
        <v>0</v>
      </c>
    </row>
    <row r="221" spans="1:15" ht="31.5" hidden="1" thickBot="1">
      <c r="A221" s="247"/>
      <c r="B221" s="367" t="s">
        <v>180</v>
      </c>
      <c r="C221" s="38">
        <v>304</v>
      </c>
      <c r="D221" s="29">
        <v>2</v>
      </c>
      <c r="E221" s="156" t="s">
        <v>170</v>
      </c>
      <c r="F221" s="180" t="s">
        <v>37</v>
      </c>
      <c r="G221" s="180" t="s">
        <v>25</v>
      </c>
      <c r="H221" s="23">
        <v>13</v>
      </c>
      <c r="I221" s="23" t="s">
        <v>22</v>
      </c>
      <c r="J221" s="29">
        <v>150</v>
      </c>
      <c r="K221" s="379">
        <f>SUM(L221:O221)</f>
        <v>0</v>
      </c>
      <c r="L221" s="278">
        <v>0</v>
      </c>
      <c r="M221" s="39"/>
      <c r="N221" s="31"/>
      <c r="O221" s="60"/>
    </row>
    <row r="222" spans="1:15" ht="22.5" customHeight="1" hidden="1">
      <c r="A222" s="125"/>
      <c r="B222" s="296" t="s">
        <v>172</v>
      </c>
      <c r="C222" s="38">
        <v>304</v>
      </c>
      <c r="D222" s="29">
        <v>2</v>
      </c>
      <c r="E222" s="156" t="s">
        <v>170</v>
      </c>
      <c r="F222" s="180" t="s">
        <v>37</v>
      </c>
      <c r="G222" s="180" t="s">
        <v>31</v>
      </c>
      <c r="H222" s="23">
        <v>13</v>
      </c>
      <c r="I222" s="23" t="s">
        <v>22</v>
      </c>
      <c r="J222" s="29">
        <v>150</v>
      </c>
      <c r="K222" s="368">
        <f>SUM(L222:O222)</f>
        <v>0</v>
      </c>
      <c r="L222" s="279">
        <f>7.53+1.97-9.5</f>
        <v>0</v>
      </c>
      <c r="M222" s="39"/>
      <c r="N222" s="31"/>
      <c r="O222" s="60"/>
    </row>
    <row r="223" spans="1:15" ht="12.75" customHeight="1" hidden="1">
      <c r="A223" s="136" t="s">
        <v>133</v>
      </c>
      <c r="B223" s="370" t="s">
        <v>91</v>
      </c>
      <c r="C223" s="38" t="s">
        <v>86</v>
      </c>
      <c r="D223" s="29">
        <v>2</v>
      </c>
      <c r="E223" s="38" t="s">
        <v>24</v>
      </c>
      <c r="F223" s="148" t="s">
        <v>92</v>
      </c>
      <c r="G223" s="38" t="s">
        <v>20</v>
      </c>
      <c r="H223" s="29" t="s">
        <v>21</v>
      </c>
      <c r="I223" s="38" t="s">
        <v>22</v>
      </c>
      <c r="J223" s="29">
        <v>151</v>
      </c>
      <c r="K223" s="336">
        <f>K225</f>
        <v>0</v>
      </c>
      <c r="L223" s="256">
        <f>L225</f>
        <v>0</v>
      </c>
      <c r="M223" s="164"/>
      <c r="N223" s="165"/>
      <c r="O223" s="166"/>
    </row>
    <row r="224" spans="1:15" ht="45" customHeight="1" hidden="1">
      <c r="A224" s="287"/>
      <c r="B224" s="370" t="s">
        <v>134</v>
      </c>
      <c r="C224" s="38" t="s">
        <v>86</v>
      </c>
      <c r="D224" s="29">
        <v>2</v>
      </c>
      <c r="E224" s="38" t="s">
        <v>24</v>
      </c>
      <c r="F224" s="148" t="s">
        <v>92</v>
      </c>
      <c r="G224" s="156" t="s">
        <v>112</v>
      </c>
      <c r="H224" s="29" t="s">
        <v>21</v>
      </c>
      <c r="I224" s="38" t="s">
        <v>22</v>
      </c>
      <c r="J224" s="29">
        <v>151</v>
      </c>
      <c r="K224" s="336">
        <f>K225</f>
        <v>0</v>
      </c>
      <c r="L224" s="256">
        <f>L225</f>
        <v>0</v>
      </c>
      <c r="M224" s="164"/>
      <c r="N224" s="165"/>
      <c r="O224" s="166"/>
    </row>
    <row r="225" spans="1:15" ht="39" customHeight="1" hidden="1">
      <c r="A225" s="287"/>
      <c r="B225" s="370" t="s">
        <v>135</v>
      </c>
      <c r="C225" s="38" t="s">
        <v>86</v>
      </c>
      <c r="D225" s="29">
        <v>2</v>
      </c>
      <c r="E225" s="38" t="s">
        <v>24</v>
      </c>
      <c r="F225" s="148" t="s">
        <v>92</v>
      </c>
      <c r="G225" s="156" t="s">
        <v>112</v>
      </c>
      <c r="H225" s="29" t="s">
        <v>32</v>
      </c>
      <c r="I225" s="38" t="s">
        <v>22</v>
      </c>
      <c r="J225" s="29">
        <v>151</v>
      </c>
      <c r="K225" s="298">
        <f>SUM(L225:O225)</f>
        <v>0</v>
      </c>
      <c r="L225" s="256">
        <v>0</v>
      </c>
      <c r="M225" s="164"/>
      <c r="N225" s="165"/>
      <c r="O225" s="166"/>
    </row>
    <row r="226" spans="1:15" ht="42.75" customHeight="1" hidden="1">
      <c r="A226" s="326" t="s">
        <v>26</v>
      </c>
      <c r="B226" s="371" t="s">
        <v>131</v>
      </c>
      <c r="C226" s="147" t="s">
        <v>20</v>
      </c>
      <c r="D226" s="138">
        <v>2</v>
      </c>
      <c r="E226" s="137">
        <v>19</v>
      </c>
      <c r="F226" s="138" t="s">
        <v>21</v>
      </c>
      <c r="G226" s="137" t="s">
        <v>20</v>
      </c>
      <c r="H226" s="138" t="s">
        <v>21</v>
      </c>
      <c r="I226" s="137" t="s">
        <v>22</v>
      </c>
      <c r="J226" s="138" t="s">
        <v>20</v>
      </c>
      <c r="K226" s="302">
        <f>K227</f>
        <v>0</v>
      </c>
      <c r="L226" s="275">
        <f>L227</f>
        <v>0</v>
      </c>
      <c r="M226" s="5"/>
      <c r="N226" s="36"/>
      <c r="O226" s="61"/>
    </row>
    <row r="227" spans="1:15" ht="39.75" customHeight="1" hidden="1" thickBot="1">
      <c r="A227" s="328" t="s">
        <v>27</v>
      </c>
      <c r="B227" s="372" t="s">
        <v>132</v>
      </c>
      <c r="C227" s="143">
        <v>304</v>
      </c>
      <c r="D227" s="145">
        <v>2</v>
      </c>
      <c r="E227" s="145">
        <v>19</v>
      </c>
      <c r="F227" s="148" t="s">
        <v>37</v>
      </c>
      <c r="G227" s="137" t="s">
        <v>20</v>
      </c>
      <c r="H227" s="138">
        <v>10</v>
      </c>
      <c r="I227" s="149" t="s">
        <v>22</v>
      </c>
      <c r="J227" s="80">
        <v>151</v>
      </c>
      <c r="K227" s="123"/>
      <c r="L227" s="275"/>
      <c r="M227" s="5"/>
      <c r="N227" s="36"/>
      <c r="O227" s="61"/>
    </row>
    <row r="228" spans="1:15" ht="21" customHeight="1" hidden="1" thickBot="1">
      <c r="A228" s="247"/>
      <c r="B228" s="367" t="s">
        <v>172</v>
      </c>
      <c r="C228" s="38">
        <v>304</v>
      </c>
      <c r="D228" s="29">
        <v>2</v>
      </c>
      <c r="E228" s="156" t="s">
        <v>170</v>
      </c>
      <c r="F228" s="180" t="s">
        <v>37</v>
      </c>
      <c r="G228" s="180" t="s">
        <v>31</v>
      </c>
      <c r="H228" s="23">
        <v>13</v>
      </c>
      <c r="I228" s="23" t="s">
        <v>22</v>
      </c>
      <c r="J228" s="29">
        <v>150</v>
      </c>
      <c r="K228" s="369">
        <f>SUM(L228:O228)</f>
        <v>0</v>
      </c>
      <c r="L228" s="261"/>
      <c r="M228" s="39"/>
      <c r="N228" s="31"/>
      <c r="O228" s="60"/>
    </row>
    <row r="229" spans="1:15" ht="13.5" customHeight="1" thickBot="1">
      <c r="A229" s="329"/>
      <c r="B229" s="114" t="s">
        <v>70</v>
      </c>
      <c r="C229" s="144"/>
      <c r="D229" s="146"/>
      <c r="E229" s="146"/>
      <c r="F229" s="146"/>
      <c r="G229" s="146"/>
      <c r="H229" s="146"/>
      <c r="I229" s="146"/>
      <c r="J229" s="116"/>
      <c r="K229" s="207">
        <f>K13+K137+K214</f>
        <v>10332.7</v>
      </c>
      <c r="L229" s="380">
        <f>L13+L137+L214</f>
        <v>10332.7</v>
      </c>
      <c r="M229" s="251">
        <f>M13+M137+M214</f>
        <v>0</v>
      </c>
      <c r="N229" s="98">
        <f>N13+N137+N214</f>
        <v>0</v>
      </c>
      <c r="O229" s="99">
        <f>O13+O137+O214</f>
        <v>0</v>
      </c>
    </row>
    <row r="230" spans="2:15" ht="12.75" customHeight="1" hidden="1">
      <c r="B230" s="1" t="s">
        <v>61</v>
      </c>
      <c r="C230" s="3" t="s">
        <v>62</v>
      </c>
      <c r="K230" s="2"/>
      <c r="L230" s="2"/>
      <c r="M230" s="2"/>
      <c r="N230" s="2"/>
      <c r="O230" s="2"/>
    </row>
    <row r="231" spans="2:15" ht="12.75" customHeight="1" hidden="1">
      <c r="B231" s="1" t="s">
        <v>63</v>
      </c>
      <c r="C231" s="3" t="s">
        <v>64</v>
      </c>
      <c r="K231" s="2"/>
      <c r="L231" s="2"/>
      <c r="M231" s="2"/>
      <c r="N231" s="2"/>
      <c r="O231" s="2"/>
    </row>
    <row r="232" spans="11:15" ht="10.5">
      <c r="K232" s="2"/>
      <c r="L232" s="2"/>
      <c r="M232" s="2"/>
      <c r="N232" s="2"/>
      <c r="O232" s="2"/>
    </row>
    <row r="233" spans="11:15" ht="10.5">
      <c r="K233" s="2"/>
      <c r="L233" s="2"/>
      <c r="M233" s="2"/>
      <c r="N233" s="2"/>
      <c r="O233" s="2"/>
    </row>
    <row r="234" spans="11:15" ht="10.5">
      <c r="K234" s="2"/>
      <c r="L234" s="2"/>
      <c r="M234" s="2"/>
      <c r="N234" s="2"/>
      <c r="O234" s="2"/>
    </row>
    <row r="235" spans="11:15" ht="10.5">
      <c r="K235" s="2"/>
      <c r="L235" s="2"/>
      <c r="M235" s="2"/>
      <c r="N235" s="2"/>
      <c r="O235" s="2"/>
    </row>
  </sheetData>
  <sheetProtection/>
  <mergeCells count="42">
    <mergeCell ref="B203:B205"/>
    <mergeCell ref="B207:B210"/>
    <mergeCell ref="B212:B213"/>
    <mergeCell ref="B182:B184"/>
    <mergeCell ref="B185:B187"/>
    <mergeCell ref="B174:B175"/>
    <mergeCell ref="B176:B178"/>
    <mergeCell ref="B193:B199"/>
    <mergeCell ref="B201:B202"/>
    <mergeCell ref="B179:B181"/>
    <mergeCell ref="B214:B215"/>
    <mergeCell ref="B123:B127"/>
    <mergeCell ref="B104:B106"/>
    <mergeCell ref="B110:B117"/>
    <mergeCell ref="B138:B140"/>
    <mergeCell ref="B141:B142"/>
    <mergeCell ref="B188:B189"/>
    <mergeCell ref="B143:B144"/>
    <mergeCell ref="B145:B146"/>
    <mergeCell ref="B147:B148"/>
    <mergeCell ref="B72:B77"/>
    <mergeCell ref="B55:B58"/>
    <mergeCell ref="B59:B64"/>
    <mergeCell ref="B82:B91"/>
    <mergeCell ref="B93:B98"/>
    <mergeCell ref="B119:B122"/>
    <mergeCell ref="A7:O7"/>
    <mergeCell ref="A8:O8"/>
    <mergeCell ref="A10:A11"/>
    <mergeCell ref="C10:J10"/>
    <mergeCell ref="K10:K11"/>
    <mergeCell ref="L10:O10"/>
    <mergeCell ref="B16:B20"/>
    <mergeCell ref="B156:B162"/>
    <mergeCell ref="B164:B165"/>
    <mergeCell ref="B166:B168"/>
    <mergeCell ref="B170:B173"/>
    <mergeCell ref="B21:B28"/>
    <mergeCell ref="B39:B42"/>
    <mergeCell ref="B46:B47"/>
    <mergeCell ref="B48:B51"/>
    <mergeCell ref="B65:B70"/>
  </mergeCells>
  <printOptions/>
  <pageMargins left="0.984251968503937" right="0" top="0" bottom="0" header="0.5118110236220472" footer="0.5118110236220472"/>
  <pageSetup fitToHeight="2" horizontalDpi="600" verticalDpi="600" orientation="portrait" paperSize="9" scale="77" r:id="rId1"/>
  <rowBreaks count="1" manualBreakCount="1">
    <brk id="7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2" customWidth="1"/>
    <col min="15" max="27" width="9.140625" style="132" customWidth="1"/>
    <col min="28" max="28" width="9.140625" style="190" customWidth="1"/>
    <col min="29" max="16384" width="9.140625" style="132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58" t="s">
        <v>148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</row>
    <row r="8" spans="1:27" ht="11.25">
      <c r="A8" s="458" t="s">
        <v>188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</row>
    <row r="10" spans="1:28" s="131" customFormat="1" ht="13.5" customHeight="1">
      <c r="A10" s="459" t="s">
        <v>9</v>
      </c>
      <c r="B10" s="448" t="s">
        <v>0</v>
      </c>
      <c r="C10" s="461" t="s">
        <v>1</v>
      </c>
      <c r="D10" s="461"/>
      <c r="E10" s="461"/>
      <c r="F10" s="461"/>
      <c r="G10" s="461"/>
      <c r="H10" s="461"/>
      <c r="I10" s="461"/>
      <c r="J10" s="461"/>
      <c r="K10" s="459" t="s">
        <v>2</v>
      </c>
      <c r="L10" s="462" t="s">
        <v>4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190"/>
    </row>
    <row r="11" spans="1:28" s="131" customFormat="1" ht="45" customHeight="1" thickBot="1">
      <c r="A11" s="460"/>
      <c r="B11" s="449"/>
      <c r="C11" s="225" t="s">
        <v>84</v>
      </c>
      <c r="D11" s="225" t="s">
        <v>14</v>
      </c>
      <c r="E11" s="225" t="s">
        <v>15</v>
      </c>
      <c r="F11" s="225" t="s">
        <v>16</v>
      </c>
      <c r="G11" s="225" t="s">
        <v>17</v>
      </c>
      <c r="H11" s="225" t="s">
        <v>18</v>
      </c>
      <c r="I11" s="225" t="s">
        <v>19</v>
      </c>
      <c r="J11" s="225" t="s">
        <v>72</v>
      </c>
      <c r="K11" s="460"/>
      <c r="L11" s="226" t="s">
        <v>115</v>
      </c>
      <c r="M11" s="227" t="s">
        <v>116</v>
      </c>
      <c r="N11" s="227" t="s">
        <v>117</v>
      </c>
      <c r="O11" s="228" t="s">
        <v>118</v>
      </c>
      <c r="P11" s="228" t="s">
        <v>119</v>
      </c>
      <c r="Q11" s="228" t="s">
        <v>120</v>
      </c>
      <c r="R11" s="228" t="s">
        <v>121</v>
      </c>
      <c r="S11" s="228" t="s">
        <v>122</v>
      </c>
      <c r="T11" s="228" t="s">
        <v>123</v>
      </c>
      <c r="U11" s="228" t="s">
        <v>124</v>
      </c>
      <c r="V11" s="228" t="s">
        <v>125</v>
      </c>
      <c r="W11" s="228" t="s">
        <v>126</v>
      </c>
      <c r="X11" s="228" t="s">
        <v>127</v>
      </c>
      <c r="Y11" s="228" t="s">
        <v>128</v>
      </c>
      <c r="Z11" s="228" t="s">
        <v>129</v>
      </c>
      <c r="AA11" s="228" t="s">
        <v>130</v>
      </c>
      <c r="AB11" s="190"/>
    </row>
    <row r="12" spans="1:28" s="131" customFormat="1" ht="12" thickBot="1">
      <c r="A12" s="232">
        <v>1</v>
      </c>
      <c r="B12" s="233">
        <v>2</v>
      </c>
      <c r="C12" s="234">
        <v>3</v>
      </c>
      <c r="D12" s="234">
        <v>4</v>
      </c>
      <c r="E12" s="234">
        <v>5</v>
      </c>
      <c r="F12" s="234">
        <v>6</v>
      </c>
      <c r="G12" s="234">
        <v>7</v>
      </c>
      <c r="H12" s="234">
        <v>8</v>
      </c>
      <c r="I12" s="234">
        <v>9</v>
      </c>
      <c r="J12" s="234">
        <v>10</v>
      </c>
      <c r="K12" s="235">
        <v>11</v>
      </c>
      <c r="L12" s="233">
        <v>12</v>
      </c>
      <c r="M12" s="236"/>
      <c r="N12" s="236"/>
      <c r="O12" s="237">
        <v>12</v>
      </c>
      <c r="P12" s="237"/>
      <c r="Q12" s="237"/>
      <c r="R12" s="237"/>
      <c r="S12" s="237">
        <v>13</v>
      </c>
      <c r="T12" s="237"/>
      <c r="U12" s="237"/>
      <c r="V12" s="237"/>
      <c r="W12" s="237">
        <v>14</v>
      </c>
      <c r="X12" s="237"/>
      <c r="Y12" s="237"/>
      <c r="Z12" s="237"/>
      <c r="AA12" s="238">
        <v>15</v>
      </c>
      <c r="AB12" s="190"/>
    </row>
    <row r="13" spans="1:28" s="224" customFormat="1" ht="11.25">
      <c r="A13" s="229" t="s">
        <v>41</v>
      </c>
      <c r="B13" s="230" t="s">
        <v>3</v>
      </c>
      <c r="C13" s="231" t="s">
        <v>20</v>
      </c>
      <c r="D13" s="231">
        <v>1</v>
      </c>
      <c r="E13" s="231" t="s">
        <v>21</v>
      </c>
      <c r="F13" s="231" t="s">
        <v>21</v>
      </c>
      <c r="G13" s="231" t="s">
        <v>20</v>
      </c>
      <c r="H13" s="231" t="s">
        <v>21</v>
      </c>
      <c r="I13" s="231" t="s">
        <v>22</v>
      </c>
      <c r="J13" s="231" t="s">
        <v>20</v>
      </c>
      <c r="K13" s="242">
        <f aca="true" t="shared" si="0" ref="K13:AA13">K14+K19+K25</f>
        <v>5661</v>
      </c>
      <c r="L13" s="242">
        <f t="shared" si="0"/>
        <v>470.4</v>
      </c>
      <c r="M13" s="242">
        <f t="shared" si="0"/>
        <v>470.5</v>
      </c>
      <c r="N13" s="242">
        <f t="shared" si="0"/>
        <v>471.6</v>
      </c>
      <c r="O13" s="242">
        <f t="shared" si="0"/>
        <v>1412.5</v>
      </c>
      <c r="P13" s="242">
        <f t="shared" si="0"/>
        <v>471.6</v>
      </c>
      <c r="Q13" s="242">
        <f t="shared" si="0"/>
        <v>472.7</v>
      </c>
      <c r="R13" s="242">
        <f t="shared" si="0"/>
        <v>471.6</v>
      </c>
      <c r="S13" s="242">
        <f t="shared" si="0"/>
        <v>1415.9</v>
      </c>
      <c r="T13" s="242">
        <f t="shared" si="0"/>
        <v>471.8</v>
      </c>
      <c r="U13" s="242">
        <f t="shared" si="0"/>
        <v>473</v>
      </c>
      <c r="V13" s="242">
        <f t="shared" si="0"/>
        <v>471.9</v>
      </c>
      <c r="W13" s="242">
        <f t="shared" si="0"/>
        <v>1416.7</v>
      </c>
      <c r="X13" s="242">
        <f t="shared" si="0"/>
        <v>471.9</v>
      </c>
      <c r="Y13" s="242">
        <f t="shared" si="0"/>
        <v>472.1</v>
      </c>
      <c r="Z13" s="242">
        <f t="shared" si="0"/>
        <v>471.9</v>
      </c>
      <c r="AA13" s="242">
        <f t="shared" si="0"/>
        <v>1415.9</v>
      </c>
      <c r="AB13" s="223">
        <f>AA13+W13+S13+O13</f>
        <v>5661</v>
      </c>
    </row>
    <row r="14" spans="1:28" ht="11.25">
      <c r="A14" s="212" t="s">
        <v>10</v>
      </c>
      <c r="B14" s="213" t="s">
        <v>11</v>
      </c>
      <c r="C14" s="214" t="s">
        <v>20</v>
      </c>
      <c r="D14" s="214">
        <v>1</v>
      </c>
      <c r="E14" s="214" t="s">
        <v>23</v>
      </c>
      <c r="F14" s="214" t="s">
        <v>21</v>
      </c>
      <c r="G14" s="214" t="s">
        <v>20</v>
      </c>
      <c r="H14" s="214" t="s">
        <v>21</v>
      </c>
      <c r="I14" s="214" t="s">
        <v>22</v>
      </c>
      <c r="J14" s="214" t="s">
        <v>20</v>
      </c>
      <c r="K14" s="215">
        <f>K16+K17+K18</f>
        <v>3138</v>
      </c>
      <c r="L14" s="215">
        <f aca="true" t="shared" si="1" ref="L14:AA14">L16+L17+L18</f>
        <v>260.5</v>
      </c>
      <c r="M14" s="215">
        <f t="shared" si="1"/>
        <v>260.5</v>
      </c>
      <c r="N14" s="215">
        <f t="shared" si="1"/>
        <v>261.5</v>
      </c>
      <c r="O14" s="215">
        <f t="shared" si="1"/>
        <v>782.5</v>
      </c>
      <c r="P14" s="215">
        <f t="shared" si="1"/>
        <v>261.5</v>
      </c>
      <c r="Q14" s="215">
        <f t="shared" si="1"/>
        <v>262.5</v>
      </c>
      <c r="R14" s="215">
        <f t="shared" si="1"/>
        <v>261.5</v>
      </c>
      <c r="S14" s="215">
        <f t="shared" si="1"/>
        <v>785.5</v>
      </c>
      <c r="T14" s="215">
        <f t="shared" si="1"/>
        <v>261.5</v>
      </c>
      <c r="U14" s="215">
        <f t="shared" si="1"/>
        <v>262.5</v>
      </c>
      <c r="V14" s="215">
        <f t="shared" si="1"/>
        <v>261.5</v>
      </c>
      <c r="W14" s="215">
        <f t="shared" si="1"/>
        <v>785.5</v>
      </c>
      <c r="X14" s="215">
        <f t="shared" si="1"/>
        <v>261.5</v>
      </c>
      <c r="Y14" s="215">
        <f t="shared" si="1"/>
        <v>261.5</v>
      </c>
      <c r="Z14" s="215">
        <f t="shared" si="1"/>
        <v>261.5</v>
      </c>
      <c r="AA14" s="215">
        <f t="shared" si="1"/>
        <v>784.5</v>
      </c>
      <c r="AB14" s="191">
        <f aca="true" t="shared" si="2" ref="AB14:AB40">AA14+W14+S14+O14</f>
        <v>3138</v>
      </c>
    </row>
    <row r="15" spans="1:28" ht="12.75" customHeight="1">
      <c r="A15" s="212" t="s">
        <v>12</v>
      </c>
      <c r="B15" s="213" t="s">
        <v>13</v>
      </c>
      <c r="C15" s="214">
        <v>182</v>
      </c>
      <c r="D15" s="214">
        <v>1</v>
      </c>
      <c r="E15" s="214" t="s">
        <v>23</v>
      </c>
      <c r="F15" s="214" t="s">
        <v>24</v>
      </c>
      <c r="G15" s="214" t="s">
        <v>20</v>
      </c>
      <c r="H15" s="214" t="s">
        <v>23</v>
      </c>
      <c r="I15" s="214" t="s">
        <v>22</v>
      </c>
      <c r="J15" s="214">
        <v>110</v>
      </c>
      <c r="K15" s="215">
        <f>K16+K17+K18</f>
        <v>3138</v>
      </c>
      <c r="L15" s="215">
        <f>L16+L17+L18</f>
        <v>260.5</v>
      </c>
      <c r="M15" s="215">
        <f aca="true" t="shared" si="3" ref="M15:AA15">M16+M17+M18</f>
        <v>260.5</v>
      </c>
      <c r="N15" s="215">
        <f t="shared" si="3"/>
        <v>261.5</v>
      </c>
      <c r="O15" s="215">
        <f t="shared" si="3"/>
        <v>782.5</v>
      </c>
      <c r="P15" s="215">
        <f t="shared" si="3"/>
        <v>261.5</v>
      </c>
      <c r="Q15" s="215">
        <f t="shared" si="3"/>
        <v>262.5</v>
      </c>
      <c r="R15" s="215">
        <f t="shared" si="3"/>
        <v>261.5</v>
      </c>
      <c r="S15" s="215">
        <f t="shared" si="3"/>
        <v>785.5</v>
      </c>
      <c r="T15" s="215">
        <f t="shared" si="3"/>
        <v>261.5</v>
      </c>
      <c r="U15" s="215">
        <f t="shared" si="3"/>
        <v>262.5</v>
      </c>
      <c r="V15" s="215">
        <f t="shared" si="3"/>
        <v>261.5</v>
      </c>
      <c r="W15" s="215">
        <f t="shared" si="3"/>
        <v>785.5</v>
      </c>
      <c r="X15" s="215">
        <f t="shared" si="3"/>
        <v>261.5</v>
      </c>
      <c r="Y15" s="215">
        <f t="shared" si="3"/>
        <v>261.5</v>
      </c>
      <c r="Z15" s="215">
        <f t="shared" si="3"/>
        <v>261.5</v>
      </c>
      <c r="AA15" s="215">
        <f t="shared" si="3"/>
        <v>784.5</v>
      </c>
      <c r="AB15" s="191">
        <f>AA15+W15+S15+O15</f>
        <v>3138</v>
      </c>
    </row>
    <row r="16" spans="1:28" ht="60" customHeight="1">
      <c r="A16" s="212"/>
      <c r="B16" s="142" t="s">
        <v>100</v>
      </c>
      <c r="C16" s="214">
        <v>182</v>
      </c>
      <c r="D16" s="214">
        <v>1</v>
      </c>
      <c r="E16" s="214" t="s">
        <v>23</v>
      </c>
      <c r="F16" s="214" t="s">
        <v>24</v>
      </c>
      <c r="G16" s="214" t="s">
        <v>44</v>
      </c>
      <c r="H16" s="214" t="s">
        <v>23</v>
      </c>
      <c r="I16" s="214" t="s">
        <v>22</v>
      </c>
      <c r="J16" s="214">
        <v>110</v>
      </c>
      <c r="K16" s="215">
        <v>3136</v>
      </c>
      <c r="L16" s="215">
        <v>260.5</v>
      </c>
      <c r="M16" s="215">
        <v>260.5</v>
      </c>
      <c r="N16" s="215">
        <v>261.5</v>
      </c>
      <c r="O16" s="215">
        <f>L16+M16+N16</f>
        <v>782.5</v>
      </c>
      <c r="P16" s="215">
        <v>261.5</v>
      </c>
      <c r="Q16" s="215">
        <v>261.5</v>
      </c>
      <c r="R16" s="215">
        <v>261.5</v>
      </c>
      <c r="S16" s="215">
        <f>P16+Q16+R16</f>
        <v>784.5</v>
      </c>
      <c r="T16" s="215">
        <v>261.5</v>
      </c>
      <c r="U16" s="215">
        <v>261.5</v>
      </c>
      <c r="V16" s="215">
        <v>261.5</v>
      </c>
      <c r="W16" s="215">
        <f>T16+U16+V16</f>
        <v>784.5</v>
      </c>
      <c r="X16" s="215">
        <v>261.5</v>
      </c>
      <c r="Y16" s="215">
        <v>261.5</v>
      </c>
      <c r="Z16" s="215">
        <v>261.5</v>
      </c>
      <c r="AA16" s="215">
        <f>X16+Y16+Z16</f>
        <v>784.5</v>
      </c>
      <c r="AB16" s="191">
        <f t="shared" si="2"/>
        <v>3136</v>
      </c>
    </row>
    <row r="17" spans="1:28" ht="42">
      <c r="A17" s="212"/>
      <c r="B17" s="296" t="s">
        <v>182</v>
      </c>
      <c r="C17" s="29">
        <v>182</v>
      </c>
      <c r="D17" s="38">
        <v>1</v>
      </c>
      <c r="E17" s="29" t="s">
        <v>23</v>
      </c>
      <c r="F17" s="38" t="s">
        <v>24</v>
      </c>
      <c r="G17" s="148" t="s">
        <v>31</v>
      </c>
      <c r="H17" s="38" t="s">
        <v>23</v>
      </c>
      <c r="I17" s="29" t="s">
        <v>22</v>
      </c>
      <c r="J17" s="248">
        <v>110</v>
      </c>
      <c r="K17" s="216">
        <v>1</v>
      </c>
      <c r="L17" s="216">
        <v>0</v>
      </c>
      <c r="M17" s="216">
        <v>0</v>
      </c>
      <c r="N17" s="216">
        <v>0</v>
      </c>
      <c r="O17" s="215">
        <f>L17+M17+N17</f>
        <v>0</v>
      </c>
      <c r="P17" s="216">
        <v>0</v>
      </c>
      <c r="Q17" s="216">
        <v>1</v>
      </c>
      <c r="R17" s="216">
        <v>0</v>
      </c>
      <c r="S17" s="215">
        <f>P17+Q17+R17</f>
        <v>1</v>
      </c>
      <c r="T17" s="216">
        <v>0</v>
      </c>
      <c r="U17" s="216">
        <v>0</v>
      </c>
      <c r="V17" s="216">
        <v>0</v>
      </c>
      <c r="W17" s="215">
        <f>T17+U17+V17</f>
        <v>0</v>
      </c>
      <c r="X17" s="216">
        <v>0</v>
      </c>
      <c r="Y17" s="216">
        <v>0</v>
      </c>
      <c r="Z17" s="216">
        <v>0</v>
      </c>
      <c r="AA17" s="215">
        <f>X17+Y17+Z17</f>
        <v>0</v>
      </c>
      <c r="AB17" s="198">
        <f t="shared" si="2"/>
        <v>1</v>
      </c>
    </row>
    <row r="18" spans="1:28" ht="73.5">
      <c r="A18" s="212"/>
      <c r="B18" s="296" t="s">
        <v>183</v>
      </c>
      <c r="C18" s="29">
        <v>182</v>
      </c>
      <c r="D18" s="38">
        <v>1</v>
      </c>
      <c r="E18" s="29" t="s">
        <v>23</v>
      </c>
      <c r="F18" s="38" t="s">
        <v>24</v>
      </c>
      <c r="G18" s="148" t="s">
        <v>140</v>
      </c>
      <c r="H18" s="38" t="s">
        <v>23</v>
      </c>
      <c r="I18" s="29" t="s">
        <v>22</v>
      </c>
      <c r="J18" s="248">
        <v>110</v>
      </c>
      <c r="K18" s="216">
        <v>1</v>
      </c>
      <c r="L18" s="216">
        <v>0</v>
      </c>
      <c r="M18" s="216">
        <v>0</v>
      </c>
      <c r="N18" s="216">
        <v>0</v>
      </c>
      <c r="O18" s="215">
        <f>L18+M18+N18</f>
        <v>0</v>
      </c>
      <c r="P18" s="216">
        <v>0</v>
      </c>
      <c r="Q18" s="216">
        <v>0</v>
      </c>
      <c r="R18" s="216">
        <v>0</v>
      </c>
      <c r="S18" s="215">
        <f>P18+Q18+R18</f>
        <v>0</v>
      </c>
      <c r="T18" s="216">
        <v>0</v>
      </c>
      <c r="U18" s="216">
        <v>1</v>
      </c>
      <c r="V18" s="216">
        <v>0</v>
      </c>
      <c r="W18" s="215">
        <f>T18+U18+V18</f>
        <v>1</v>
      </c>
      <c r="X18" s="216">
        <v>0</v>
      </c>
      <c r="Y18" s="216">
        <v>0</v>
      </c>
      <c r="Z18" s="216">
        <v>0</v>
      </c>
      <c r="AA18" s="215">
        <f>X18+Y18+Z18</f>
        <v>0</v>
      </c>
      <c r="AB18" s="198">
        <f t="shared" si="2"/>
        <v>1</v>
      </c>
    </row>
    <row r="19" spans="1:28" ht="32.25" customHeight="1">
      <c r="A19" s="217" t="s">
        <v>26</v>
      </c>
      <c r="B19" s="142" t="s">
        <v>141</v>
      </c>
      <c r="C19" s="214" t="s">
        <v>20</v>
      </c>
      <c r="D19" s="214">
        <v>1</v>
      </c>
      <c r="E19" s="218" t="s">
        <v>60</v>
      </c>
      <c r="F19" s="214" t="s">
        <v>21</v>
      </c>
      <c r="G19" s="214" t="s">
        <v>20</v>
      </c>
      <c r="H19" s="214" t="s">
        <v>21</v>
      </c>
      <c r="I19" s="214" t="s">
        <v>22</v>
      </c>
      <c r="J19" s="214" t="s">
        <v>20</v>
      </c>
      <c r="K19" s="199">
        <f>K20</f>
        <v>621</v>
      </c>
      <c r="L19" s="199">
        <f aca="true" t="shared" si="4" ref="L19:AA19">L20</f>
        <v>51.6</v>
      </c>
      <c r="M19" s="199">
        <f t="shared" si="4"/>
        <v>51.6</v>
      </c>
      <c r="N19" s="199">
        <f t="shared" si="4"/>
        <v>51.6</v>
      </c>
      <c r="O19" s="199">
        <f t="shared" si="4"/>
        <v>154.8</v>
      </c>
      <c r="P19" s="199">
        <f t="shared" si="4"/>
        <v>51.7</v>
      </c>
      <c r="Q19" s="199">
        <f t="shared" si="4"/>
        <v>51.8</v>
      </c>
      <c r="R19" s="199">
        <f t="shared" si="4"/>
        <v>51.7</v>
      </c>
      <c r="S19" s="199">
        <f t="shared" si="4"/>
        <v>155.2</v>
      </c>
      <c r="T19" s="199">
        <f t="shared" si="4"/>
        <v>51.7</v>
      </c>
      <c r="U19" s="199">
        <f t="shared" si="4"/>
        <v>51.9</v>
      </c>
      <c r="V19" s="199">
        <f t="shared" si="4"/>
        <v>51.8</v>
      </c>
      <c r="W19" s="199">
        <f t="shared" si="4"/>
        <v>155.4</v>
      </c>
      <c r="X19" s="199">
        <f t="shared" si="4"/>
        <v>51.8</v>
      </c>
      <c r="Y19" s="199">
        <f t="shared" si="4"/>
        <v>52</v>
      </c>
      <c r="Z19" s="199">
        <f t="shared" si="4"/>
        <v>51.8</v>
      </c>
      <c r="AA19" s="199">
        <f t="shared" si="4"/>
        <v>155.6</v>
      </c>
      <c r="AB19" s="198">
        <f t="shared" si="2"/>
        <v>621</v>
      </c>
    </row>
    <row r="20" spans="1:28" ht="21">
      <c r="A20" s="217" t="s">
        <v>27</v>
      </c>
      <c r="B20" s="142" t="s">
        <v>142</v>
      </c>
      <c r="C20" s="214" t="s">
        <v>20</v>
      </c>
      <c r="D20" s="214">
        <v>1</v>
      </c>
      <c r="E20" s="218" t="s">
        <v>60</v>
      </c>
      <c r="F20" s="218" t="s">
        <v>24</v>
      </c>
      <c r="G20" s="214" t="s">
        <v>20</v>
      </c>
      <c r="H20" s="218" t="s">
        <v>23</v>
      </c>
      <c r="I20" s="214" t="s">
        <v>22</v>
      </c>
      <c r="J20" s="214" t="s">
        <v>20</v>
      </c>
      <c r="K20" s="199">
        <f>K21+K22+K23+K24</f>
        <v>621</v>
      </c>
      <c r="L20" s="199">
        <f aca="true" t="shared" si="5" ref="L20:AA20">L21+L22+L23+L24</f>
        <v>51.6</v>
      </c>
      <c r="M20" s="199">
        <f t="shared" si="5"/>
        <v>51.6</v>
      </c>
      <c r="N20" s="199">
        <f t="shared" si="5"/>
        <v>51.6</v>
      </c>
      <c r="O20" s="199">
        <f t="shared" si="5"/>
        <v>154.8</v>
      </c>
      <c r="P20" s="199">
        <f t="shared" si="5"/>
        <v>51.7</v>
      </c>
      <c r="Q20" s="199">
        <f t="shared" si="5"/>
        <v>51.8</v>
      </c>
      <c r="R20" s="199">
        <f t="shared" si="5"/>
        <v>51.7</v>
      </c>
      <c r="S20" s="199">
        <f t="shared" si="5"/>
        <v>155.2</v>
      </c>
      <c r="T20" s="199">
        <f t="shared" si="5"/>
        <v>51.7</v>
      </c>
      <c r="U20" s="199">
        <f t="shared" si="5"/>
        <v>51.9</v>
      </c>
      <c r="V20" s="199">
        <f t="shared" si="5"/>
        <v>51.8</v>
      </c>
      <c r="W20" s="199">
        <f t="shared" si="5"/>
        <v>155.4</v>
      </c>
      <c r="X20" s="199">
        <f t="shared" si="5"/>
        <v>51.8</v>
      </c>
      <c r="Y20" s="199">
        <f t="shared" si="5"/>
        <v>52</v>
      </c>
      <c r="Z20" s="199">
        <f t="shared" si="5"/>
        <v>51.8</v>
      </c>
      <c r="AA20" s="199">
        <f t="shared" si="5"/>
        <v>155.6</v>
      </c>
      <c r="AB20" s="198">
        <f t="shared" si="2"/>
        <v>621</v>
      </c>
    </row>
    <row r="21" spans="1:28" ht="63">
      <c r="A21" s="212"/>
      <c r="B21" s="142" t="s">
        <v>144</v>
      </c>
      <c r="C21" s="214">
        <v>100</v>
      </c>
      <c r="D21" s="214">
        <v>1</v>
      </c>
      <c r="E21" s="218" t="s">
        <v>60</v>
      </c>
      <c r="F21" s="218" t="s">
        <v>24</v>
      </c>
      <c r="G21" s="214">
        <v>230</v>
      </c>
      <c r="H21" s="218" t="s">
        <v>23</v>
      </c>
      <c r="I21" s="214" t="s">
        <v>22</v>
      </c>
      <c r="J21" s="214">
        <v>110</v>
      </c>
      <c r="K21" s="199">
        <v>281.1</v>
      </c>
      <c r="L21" s="199">
        <v>23.4</v>
      </c>
      <c r="M21" s="199">
        <v>23.4</v>
      </c>
      <c r="N21" s="199">
        <v>23.4</v>
      </c>
      <c r="O21" s="199">
        <f>L21+M21+N21</f>
        <v>70.2</v>
      </c>
      <c r="P21" s="199">
        <v>23.4</v>
      </c>
      <c r="Q21" s="199">
        <v>23.5</v>
      </c>
      <c r="R21" s="199">
        <v>23.4</v>
      </c>
      <c r="S21" s="199">
        <f>P21+Q21+R21</f>
        <v>70.3</v>
      </c>
      <c r="T21" s="199">
        <v>23.4</v>
      </c>
      <c r="U21" s="199">
        <v>23.5</v>
      </c>
      <c r="V21" s="199">
        <v>23.4</v>
      </c>
      <c r="W21" s="199">
        <f>T21+U21+V21</f>
        <v>70.3</v>
      </c>
      <c r="X21" s="199">
        <v>23.4</v>
      </c>
      <c r="Y21" s="199">
        <v>23.5</v>
      </c>
      <c r="Z21" s="199">
        <v>23.4</v>
      </c>
      <c r="AA21" s="199">
        <f>X21+Y21+Z21</f>
        <v>70.3</v>
      </c>
      <c r="AB21" s="198">
        <f>AA21+W21+S21+O21</f>
        <v>281.1</v>
      </c>
    </row>
    <row r="22" spans="1:28" ht="73.5">
      <c r="A22" s="212"/>
      <c r="B22" s="142" t="s">
        <v>145</v>
      </c>
      <c r="C22" s="214">
        <v>100</v>
      </c>
      <c r="D22" s="214">
        <v>1</v>
      </c>
      <c r="E22" s="218" t="s">
        <v>60</v>
      </c>
      <c r="F22" s="218" t="s">
        <v>24</v>
      </c>
      <c r="G22" s="214">
        <v>240</v>
      </c>
      <c r="H22" s="218" t="s">
        <v>23</v>
      </c>
      <c r="I22" s="214" t="s">
        <v>22</v>
      </c>
      <c r="J22" s="214">
        <v>110</v>
      </c>
      <c r="K22" s="199">
        <v>2.1</v>
      </c>
      <c r="L22" s="199">
        <v>0.1</v>
      </c>
      <c r="M22" s="199">
        <v>0.1</v>
      </c>
      <c r="N22" s="199">
        <v>0.1</v>
      </c>
      <c r="O22" s="199">
        <f>L22+M22+N22</f>
        <v>0.3</v>
      </c>
      <c r="P22" s="199">
        <v>0.2</v>
      </c>
      <c r="Q22" s="199">
        <v>0.2</v>
      </c>
      <c r="R22" s="199">
        <v>0.2</v>
      </c>
      <c r="S22" s="199">
        <f>P22+Q22+R22</f>
        <v>0.6</v>
      </c>
      <c r="T22" s="199">
        <v>0.2</v>
      </c>
      <c r="U22" s="199">
        <v>0.2</v>
      </c>
      <c r="V22" s="199">
        <v>0.2</v>
      </c>
      <c r="W22" s="199">
        <f>T22+U22+V22</f>
        <v>0.6</v>
      </c>
      <c r="X22" s="199">
        <v>0.2</v>
      </c>
      <c r="Y22" s="199">
        <v>0.2</v>
      </c>
      <c r="Z22" s="199">
        <v>0.2</v>
      </c>
      <c r="AA22" s="199">
        <f>X22+Y22+Z22</f>
        <v>0.6</v>
      </c>
      <c r="AB22" s="198">
        <f t="shared" si="2"/>
        <v>2.1</v>
      </c>
    </row>
    <row r="23" spans="1:28" ht="63">
      <c r="A23" s="212"/>
      <c r="B23" s="142" t="s">
        <v>146</v>
      </c>
      <c r="C23" s="214">
        <v>100</v>
      </c>
      <c r="D23" s="214">
        <v>1</v>
      </c>
      <c r="E23" s="218" t="s">
        <v>60</v>
      </c>
      <c r="F23" s="218" t="s">
        <v>24</v>
      </c>
      <c r="G23" s="214">
        <v>250</v>
      </c>
      <c r="H23" s="218" t="s">
        <v>23</v>
      </c>
      <c r="I23" s="214" t="s">
        <v>22</v>
      </c>
      <c r="J23" s="214">
        <v>110</v>
      </c>
      <c r="K23" s="199">
        <v>385.3</v>
      </c>
      <c r="L23" s="199">
        <v>32.1</v>
      </c>
      <c r="M23" s="199">
        <v>32.1</v>
      </c>
      <c r="N23" s="199">
        <v>32.1</v>
      </c>
      <c r="O23" s="199">
        <f>L23+M23+N23</f>
        <v>96.3</v>
      </c>
      <c r="P23" s="199">
        <v>32.1</v>
      </c>
      <c r="Q23" s="199">
        <v>32.1</v>
      </c>
      <c r="R23" s="199">
        <v>32.1</v>
      </c>
      <c r="S23" s="199">
        <f>P23+Q23+R23</f>
        <v>96.3</v>
      </c>
      <c r="T23" s="199">
        <v>32.1</v>
      </c>
      <c r="U23" s="199">
        <v>32.1</v>
      </c>
      <c r="V23" s="199">
        <v>32.1</v>
      </c>
      <c r="W23" s="199">
        <f>T23+U23+V23</f>
        <v>96.3</v>
      </c>
      <c r="X23" s="199">
        <v>32.1</v>
      </c>
      <c r="Y23" s="199">
        <v>32.2</v>
      </c>
      <c r="Z23" s="199">
        <v>32.1</v>
      </c>
      <c r="AA23" s="199">
        <f>X23+Y23+Z23</f>
        <v>96.4</v>
      </c>
      <c r="AB23" s="198">
        <f t="shared" si="2"/>
        <v>385.3</v>
      </c>
    </row>
    <row r="24" spans="1:28" ht="63">
      <c r="A24" s="212"/>
      <c r="B24" s="142" t="s">
        <v>147</v>
      </c>
      <c r="C24" s="214">
        <v>100</v>
      </c>
      <c r="D24" s="214">
        <v>1</v>
      </c>
      <c r="E24" s="218" t="s">
        <v>60</v>
      </c>
      <c r="F24" s="218" t="s">
        <v>24</v>
      </c>
      <c r="G24" s="214">
        <v>260</v>
      </c>
      <c r="H24" s="218" t="s">
        <v>23</v>
      </c>
      <c r="I24" s="214" t="s">
        <v>22</v>
      </c>
      <c r="J24" s="214">
        <v>110</v>
      </c>
      <c r="K24" s="199">
        <v>-47.5</v>
      </c>
      <c r="L24" s="199">
        <v>-4</v>
      </c>
      <c r="M24" s="199">
        <v>-4</v>
      </c>
      <c r="N24" s="199">
        <v>-4</v>
      </c>
      <c r="O24" s="199">
        <f>L24+M24+N24</f>
        <v>-12</v>
      </c>
      <c r="P24" s="199">
        <v>-4</v>
      </c>
      <c r="Q24" s="199">
        <v>-4</v>
      </c>
      <c r="R24" s="199">
        <v>-4</v>
      </c>
      <c r="S24" s="199">
        <f>P24+Q24+R24</f>
        <v>-12</v>
      </c>
      <c r="T24" s="199">
        <v>-4</v>
      </c>
      <c r="U24" s="199">
        <v>-3.9</v>
      </c>
      <c r="V24" s="199">
        <v>-3.9</v>
      </c>
      <c r="W24" s="199">
        <f>T24+U24+V24</f>
        <v>-11.8</v>
      </c>
      <c r="X24" s="199">
        <v>-3.9</v>
      </c>
      <c r="Y24" s="199">
        <v>-3.9</v>
      </c>
      <c r="Z24" s="199">
        <v>-3.9</v>
      </c>
      <c r="AA24" s="199">
        <f>X24+Y24+Z24</f>
        <v>-11.7</v>
      </c>
      <c r="AB24" s="198">
        <f t="shared" si="2"/>
        <v>-47.5</v>
      </c>
    </row>
    <row r="25" spans="1:28" ht="18.75" customHeight="1">
      <c r="A25" s="212" t="s">
        <v>34</v>
      </c>
      <c r="B25" s="213" t="s">
        <v>28</v>
      </c>
      <c r="C25" s="214" t="s">
        <v>20</v>
      </c>
      <c r="D25" s="214">
        <v>1</v>
      </c>
      <c r="E25" s="214" t="s">
        <v>30</v>
      </c>
      <c r="F25" s="214" t="s">
        <v>21</v>
      </c>
      <c r="G25" s="214" t="s">
        <v>20</v>
      </c>
      <c r="H25" s="214" t="s">
        <v>21</v>
      </c>
      <c r="I25" s="214" t="s">
        <v>22</v>
      </c>
      <c r="J25" s="214" t="s">
        <v>20</v>
      </c>
      <c r="K25" s="199">
        <f aca="true" t="shared" si="6" ref="K25:AA25">K26+K30</f>
        <v>1902</v>
      </c>
      <c r="L25" s="199">
        <f t="shared" si="6"/>
        <v>158.3</v>
      </c>
      <c r="M25" s="199">
        <f t="shared" si="6"/>
        <v>158.4</v>
      </c>
      <c r="N25" s="199">
        <f t="shared" si="6"/>
        <v>158.5</v>
      </c>
      <c r="O25" s="199">
        <f t="shared" si="6"/>
        <v>475.2</v>
      </c>
      <c r="P25" s="199">
        <f t="shared" si="6"/>
        <v>158.4</v>
      </c>
      <c r="Q25" s="199">
        <f t="shared" si="6"/>
        <v>158.4</v>
      </c>
      <c r="R25" s="199">
        <f t="shared" si="6"/>
        <v>158.4</v>
      </c>
      <c r="S25" s="199">
        <f t="shared" si="6"/>
        <v>475.2</v>
      </c>
      <c r="T25" s="199">
        <f t="shared" si="6"/>
        <v>158.6</v>
      </c>
      <c r="U25" s="199">
        <f t="shared" si="6"/>
        <v>158.6</v>
      </c>
      <c r="V25" s="199">
        <f t="shared" si="6"/>
        <v>158.6</v>
      </c>
      <c r="W25" s="199">
        <f t="shared" si="6"/>
        <v>475.8</v>
      </c>
      <c r="X25" s="199">
        <f t="shared" si="6"/>
        <v>158.6</v>
      </c>
      <c r="Y25" s="199">
        <f t="shared" si="6"/>
        <v>158.6</v>
      </c>
      <c r="Z25" s="199">
        <f t="shared" si="6"/>
        <v>158.6</v>
      </c>
      <c r="AA25" s="199">
        <f t="shared" si="6"/>
        <v>475.8</v>
      </c>
      <c r="AB25" s="198">
        <f t="shared" si="2"/>
        <v>1902</v>
      </c>
    </row>
    <row r="26" spans="1:28" ht="11.25">
      <c r="A26" s="212" t="s">
        <v>36</v>
      </c>
      <c r="B26" s="213" t="s">
        <v>29</v>
      </c>
      <c r="C26" s="214">
        <v>182</v>
      </c>
      <c r="D26" s="214">
        <v>1</v>
      </c>
      <c r="E26" s="214" t="s">
        <v>30</v>
      </c>
      <c r="F26" s="214" t="s">
        <v>23</v>
      </c>
      <c r="G26" s="214" t="s">
        <v>20</v>
      </c>
      <c r="H26" s="214" t="s">
        <v>21</v>
      </c>
      <c r="I26" s="214" t="s">
        <v>22</v>
      </c>
      <c r="J26" s="214">
        <v>110</v>
      </c>
      <c r="K26" s="199">
        <f>K27</f>
        <v>194</v>
      </c>
      <c r="L26" s="199">
        <f>L27</f>
        <v>16.1</v>
      </c>
      <c r="M26" s="199">
        <f aca="true" t="shared" si="7" ref="M26:Z26">M27</f>
        <v>16.2</v>
      </c>
      <c r="N26" s="199">
        <f t="shared" si="7"/>
        <v>16.2</v>
      </c>
      <c r="O26" s="199">
        <f t="shared" si="7"/>
        <v>48.5</v>
      </c>
      <c r="P26" s="199">
        <f t="shared" si="7"/>
        <v>16.1</v>
      </c>
      <c r="Q26" s="199">
        <f t="shared" si="7"/>
        <v>16.1</v>
      </c>
      <c r="R26" s="199">
        <f t="shared" si="7"/>
        <v>16.1</v>
      </c>
      <c r="S26" s="199">
        <f t="shared" si="7"/>
        <v>48.3</v>
      </c>
      <c r="T26" s="199">
        <f t="shared" si="7"/>
        <v>16.2</v>
      </c>
      <c r="U26" s="199">
        <f t="shared" si="7"/>
        <v>16.2</v>
      </c>
      <c r="V26" s="199">
        <f t="shared" si="7"/>
        <v>16.2</v>
      </c>
      <c r="W26" s="199">
        <f t="shared" si="7"/>
        <v>48.6</v>
      </c>
      <c r="X26" s="199">
        <f t="shared" si="7"/>
        <v>16.2</v>
      </c>
      <c r="Y26" s="199">
        <f t="shared" si="7"/>
        <v>16.2</v>
      </c>
      <c r="Z26" s="199">
        <f t="shared" si="7"/>
        <v>16.2</v>
      </c>
      <c r="AA26" s="199">
        <f>AA27</f>
        <v>48.6</v>
      </c>
      <c r="AB26" s="198">
        <f t="shared" si="2"/>
        <v>194</v>
      </c>
    </row>
    <row r="27" spans="1:28" s="133" customFormat="1" ht="36.75" customHeight="1">
      <c r="A27" s="212"/>
      <c r="B27" s="463" t="s">
        <v>159</v>
      </c>
      <c r="C27" s="214">
        <v>182</v>
      </c>
      <c r="D27" s="214">
        <v>1</v>
      </c>
      <c r="E27" s="214" t="s">
        <v>30</v>
      </c>
      <c r="F27" s="214" t="s">
        <v>23</v>
      </c>
      <c r="G27" s="214" t="s">
        <v>31</v>
      </c>
      <c r="H27" s="214">
        <v>13</v>
      </c>
      <c r="I27" s="214" t="s">
        <v>22</v>
      </c>
      <c r="J27" s="214">
        <v>110</v>
      </c>
      <c r="K27" s="199">
        <v>194</v>
      </c>
      <c r="L27" s="199">
        <v>16.1</v>
      </c>
      <c r="M27" s="199">
        <v>16.2</v>
      </c>
      <c r="N27" s="199">
        <v>16.2</v>
      </c>
      <c r="O27" s="199">
        <f>L27+M27+N27</f>
        <v>48.5</v>
      </c>
      <c r="P27" s="199">
        <v>16.1</v>
      </c>
      <c r="Q27" s="199">
        <v>16.1</v>
      </c>
      <c r="R27" s="199">
        <v>16.1</v>
      </c>
      <c r="S27" s="199">
        <f>P27+Q27+R27</f>
        <v>48.3</v>
      </c>
      <c r="T27" s="199">
        <v>16.2</v>
      </c>
      <c r="U27" s="199">
        <v>16.2</v>
      </c>
      <c r="V27" s="199">
        <v>16.2</v>
      </c>
      <c r="W27" s="199">
        <f>T27+U27+V27</f>
        <v>48.6</v>
      </c>
      <c r="X27" s="199">
        <v>16.2</v>
      </c>
      <c r="Y27" s="199">
        <v>16.2</v>
      </c>
      <c r="Z27" s="199">
        <v>16.2</v>
      </c>
      <c r="AA27" s="199">
        <f>X27+Y27+Z27</f>
        <v>48.6</v>
      </c>
      <c r="AB27" s="198">
        <f t="shared" si="2"/>
        <v>194</v>
      </c>
    </row>
    <row r="28" spans="1:28" ht="12" customHeight="1" hidden="1">
      <c r="A28" s="212"/>
      <c r="B28" s="463"/>
      <c r="C28" s="214"/>
      <c r="D28" s="214"/>
      <c r="E28" s="214"/>
      <c r="F28" s="214"/>
      <c r="G28" s="214"/>
      <c r="H28" s="214"/>
      <c r="I28" s="214"/>
      <c r="J28" s="214"/>
      <c r="K28" s="216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8">
        <f t="shared" si="2"/>
        <v>0</v>
      </c>
    </row>
    <row r="29" spans="1:28" ht="11.25" hidden="1">
      <c r="A29" s="212"/>
      <c r="B29" s="463"/>
      <c r="C29" s="214"/>
      <c r="D29" s="214"/>
      <c r="E29" s="214"/>
      <c r="F29" s="214"/>
      <c r="G29" s="214"/>
      <c r="H29" s="214"/>
      <c r="I29" s="214"/>
      <c r="J29" s="214"/>
      <c r="K29" s="216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198">
        <f t="shared" si="2"/>
        <v>0</v>
      </c>
    </row>
    <row r="30" spans="1:28" ht="11.25">
      <c r="A30" s="212" t="s">
        <v>143</v>
      </c>
      <c r="B30" s="213" t="s">
        <v>33</v>
      </c>
      <c r="C30" s="214">
        <v>182</v>
      </c>
      <c r="D30" s="214">
        <v>1</v>
      </c>
      <c r="E30" s="214" t="s">
        <v>30</v>
      </c>
      <c r="F30" s="214" t="s">
        <v>30</v>
      </c>
      <c r="G30" s="214" t="s">
        <v>20</v>
      </c>
      <c r="H30" s="214" t="s">
        <v>21</v>
      </c>
      <c r="I30" s="214" t="s">
        <v>22</v>
      </c>
      <c r="J30" s="214">
        <v>110</v>
      </c>
      <c r="K30" s="199">
        <f aca="true" t="shared" si="8" ref="K30:AA30">K31+K34</f>
        <v>1708</v>
      </c>
      <c r="L30" s="199">
        <f t="shared" si="8"/>
        <v>142.2</v>
      </c>
      <c r="M30" s="199">
        <f t="shared" si="8"/>
        <v>142.2</v>
      </c>
      <c r="N30" s="199">
        <f t="shared" si="8"/>
        <v>142.3</v>
      </c>
      <c r="O30" s="199">
        <f t="shared" si="8"/>
        <v>426.7</v>
      </c>
      <c r="P30" s="199">
        <f t="shared" si="8"/>
        <v>142.3</v>
      </c>
      <c r="Q30" s="199">
        <f t="shared" si="8"/>
        <v>142.3</v>
      </c>
      <c r="R30" s="199">
        <f t="shared" si="8"/>
        <v>142.3</v>
      </c>
      <c r="S30" s="199">
        <f t="shared" si="8"/>
        <v>426.9</v>
      </c>
      <c r="T30" s="199">
        <f t="shared" si="8"/>
        <v>142.4</v>
      </c>
      <c r="U30" s="199">
        <f t="shared" si="8"/>
        <v>142.4</v>
      </c>
      <c r="V30" s="199">
        <f t="shared" si="8"/>
        <v>142.4</v>
      </c>
      <c r="W30" s="199">
        <f t="shared" si="8"/>
        <v>427.2</v>
      </c>
      <c r="X30" s="199">
        <f t="shared" si="8"/>
        <v>142.4</v>
      </c>
      <c r="Y30" s="199">
        <f t="shared" si="8"/>
        <v>142.4</v>
      </c>
      <c r="Z30" s="199">
        <f t="shared" si="8"/>
        <v>142.4</v>
      </c>
      <c r="AA30" s="199">
        <f t="shared" si="8"/>
        <v>427.2</v>
      </c>
      <c r="AB30" s="198">
        <f t="shared" si="2"/>
        <v>1708</v>
      </c>
    </row>
    <row r="31" spans="1:28" ht="22.5" customHeight="1">
      <c r="A31" s="217"/>
      <c r="B31" s="142" t="s">
        <v>155</v>
      </c>
      <c r="C31" s="217">
        <v>182</v>
      </c>
      <c r="D31" s="217">
        <v>1</v>
      </c>
      <c r="E31" s="217" t="s">
        <v>30</v>
      </c>
      <c r="F31" s="217" t="s">
        <v>30</v>
      </c>
      <c r="G31" s="220" t="s">
        <v>31</v>
      </c>
      <c r="H31" s="220" t="s">
        <v>60</v>
      </c>
      <c r="I31" s="217" t="s">
        <v>22</v>
      </c>
      <c r="J31" s="217">
        <v>110</v>
      </c>
      <c r="K31" s="219">
        <f>K32</f>
        <v>1659</v>
      </c>
      <c r="L31" s="219">
        <f aca="true" t="shared" si="9" ref="L31:AA31">L32</f>
        <v>138.2</v>
      </c>
      <c r="M31" s="219">
        <f t="shared" si="9"/>
        <v>138.2</v>
      </c>
      <c r="N31" s="219">
        <f t="shared" si="9"/>
        <v>138.2</v>
      </c>
      <c r="O31" s="219">
        <f>O32</f>
        <v>414.6</v>
      </c>
      <c r="P31" s="219">
        <f t="shared" si="9"/>
        <v>138.2</v>
      </c>
      <c r="Q31" s="219">
        <f t="shared" si="9"/>
        <v>138.2</v>
      </c>
      <c r="R31" s="219">
        <f t="shared" si="9"/>
        <v>138.2</v>
      </c>
      <c r="S31" s="219">
        <f t="shared" si="9"/>
        <v>414.6</v>
      </c>
      <c r="T31" s="219">
        <f t="shared" si="9"/>
        <v>138.3</v>
      </c>
      <c r="U31" s="219">
        <f t="shared" si="9"/>
        <v>138.3</v>
      </c>
      <c r="V31" s="219">
        <f t="shared" si="9"/>
        <v>138.3</v>
      </c>
      <c r="W31" s="219">
        <f t="shared" si="9"/>
        <v>414.9</v>
      </c>
      <c r="X31" s="219">
        <f t="shared" si="9"/>
        <v>138.3</v>
      </c>
      <c r="Y31" s="219">
        <f t="shared" si="9"/>
        <v>138.3</v>
      </c>
      <c r="Z31" s="219">
        <f t="shared" si="9"/>
        <v>138.3</v>
      </c>
      <c r="AA31" s="219">
        <f t="shared" si="9"/>
        <v>414.9</v>
      </c>
      <c r="AB31" s="198">
        <f t="shared" si="2"/>
        <v>1659</v>
      </c>
    </row>
    <row r="32" spans="1:28" ht="31.5">
      <c r="A32" s="217"/>
      <c r="B32" s="142" t="s">
        <v>154</v>
      </c>
      <c r="C32" s="217">
        <v>182</v>
      </c>
      <c r="D32" s="217">
        <v>1</v>
      </c>
      <c r="E32" s="217" t="s">
        <v>30</v>
      </c>
      <c r="F32" s="217" t="s">
        <v>30</v>
      </c>
      <c r="G32" s="220" t="s">
        <v>153</v>
      </c>
      <c r="H32" s="217">
        <v>13</v>
      </c>
      <c r="I32" s="217" t="s">
        <v>22</v>
      </c>
      <c r="J32" s="217">
        <v>110</v>
      </c>
      <c r="K32" s="199">
        <v>1659</v>
      </c>
      <c r="L32" s="199">
        <v>138.2</v>
      </c>
      <c r="M32" s="199">
        <v>138.2</v>
      </c>
      <c r="N32" s="199">
        <v>138.2</v>
      </c>
      <c r="O32" s="199">
        <f>L32+M32+N32</f>
        <v>414.6</v>
      </c>
      <c r="P32" s="199">
        <v>138.2</v>
      </c>
      <c r="Q32" s="199">
        <v>138.2</v>
      </c>
      <c r="R32" s="199">
        <v>138.2</v>
      </c>
      <c r="S32" s="199">
        <f>P32+Q32+R32</f>
        <v>414.6</v>
      </c>
      <c r="T32" s="199">
        <v>138.3</v>
      </c>
      <c r="U32" s="199">
        <v>138.3</v>
      </c>
      <c r="V32" s="199">
        <v>138.3</v>
      </c>
      <c r="W32" s="199">
        <f>T32+U32+V32</f>
        <v>414.9</v>
      </c>
      <c r="X32" s="199">
        <v>138.3</v>
      </c>
      <c r="Y32" s="199">
        <v>138.3</v>
      </c>
      <c r="Z32" s="199">
        <v>138.3</v>
      </c>
      <c r="AA32" s="199">
        <f>X32+Y32+Z32</f>
        <v>414.9</v>
      </c>
      <c r="AB32" s="198">
        <f t="shared" si="2"/>
        <v>1659</v>
      </c>
    </row>
    <row r="33" spans="1:28" ht="21.75" customHeight="1">
      <c r="A33" s="212"/>
      <c r="B33" s="142" t="s">
        <v>158</v>
      </c>
      <c r="C33" s="214">
        <v>182</v>
      </c>
      <c r="D33" s="214">
        <v>1</v>
      </c>
      <c r="E33" s="214" t="s">
        <v>30</v>
      </c>
      <c r="F33" s="214" t="s">
        <v>30</v>
      </c>
      <c r="G33" s="218" t="s">
        <v>140</v>
      </c>
      <c r="H33" s="214" t="s">
        <v>21</v>
      </c>
      <c r="I33" s="214" t="s">
        <v>22</v>
      </c>
      <c r="J33" s="214">
        <v>110</v>
      </c>
      <c r="K33" s="199">
        <f>K34</f>
        <v>49</v>
      </c>
      <c r="L33" s="199">
        <f aca="true" t="shared" si="10" ref="L33:AA33">L34</f>
        <v>4</v>
      </c>
      <c r="M33" s="199">
        <f t="shared" si="10"/>
        <v>4</v>
      </c>
      <c r="N33" s="199">
        <f t="shared" si="10"/>
        <v>4.1</v>
      </c>
      <c r="O33" s="199">
        <f t="shared" si="10"/>
        <v>12.1</v>
      </c>
      <c r="P33" s="199">
        <f t="shared" si="10"/>
        <v>4.1</v>
      </c>
      <c r="Q33" s="199">
        <f t="shared" si="10"/>
        <v>4.1</v>
      </c>
      <c r="R33" s="199">
        <f t="shared" si="10"/>
        <v>4.1</v>
      </c>
      <c r="S33" s="199">
        <f t="shared" si="10"/>
        <v>12.3</v>
      </c>
      <c r="T33" s="199">
        <f t="shared" si="10"/>
        <v>4.1</v>
      </c>
      <c r="U33" s="199">
        <f t="shared" si="10"/>
        <v>4.1</v>
      </c>
      <c r="V33" s="199">
        <f t="shared" si="10"/>
        <v>4.1</v>
      </c>
      <c r="W33" s="199">
        <f t="shared" si="10"/>
        <v>12.3</v>
      </c>
      <c r="X33" s="199">
        <f t="shared" si="10"/>
        <v>4.1</v>
      </c>
      <c r="Y33" s="199">
        <f t="shared" si="10"/>
        <v>4.1</v>
      </c>
      <c r="Z33" s="199">
        <f t="shared" si="10"/>
        <v>4.1</v>
      </c>
      <c r="AA33" s="199">
        <f t="shared" si="10"/>
        <v>12.3</v>
      </c>
      <c r="AB33" s="198">
        <f t="shared" si="2"/>
        <v>49</v>
      </c>
    </row>
    <row r="34" spans="1:28" ht="48" customHeight="1">
      <c r="A34" s="212"/>
      <c r="B34" s="142" t="s">
        <v>157</v>
      </c>
      <c r="C34" s="214">
        <v>182</v>
      </c>
      <c r="D34" s="214">
        <v>1</v>
      </c>
      <c r="E34" s="214" t="s">
        <v>30</v>
      </c>
      <c r="F34" s="214" t="s">
        <v>30</v>
      </c>
      <c r="G34" s="218" t="s">
        <v>156</v>
      </c>
      <c r="H34" s="214">
        <v>13</v>
      </c>
      <c r="I34" s="214" t="s">
        <v>22</v>
      </c>
      <c r="J34" s="214">
        <v>110</v>
      </c>
      <c r="K34" s="199">
        <v>49</v>
      </c>
      <c r="L34" s="199">
        <v>4</v>
      </c>
      <c r="M34" s="199">
        <v>4</v>
      </c>
      <c r="N34" s="199">
        <v>4.1</v>
      </c>
      <c r="O34" s="199">
        <f>L34+M34+N34</f>
        <v>12.1</v>
      </c>
      <c r="P34" s="199">
        <v>4.1</v>
      </c>
      <c r="Q34" s="199">
        <v>4.1</v>
      </c>
      <c r="R34" s="199">
        <v>4.1</v>
      </c>
      <c r="S34" s="199">
        <f>P34+Q34+R34</f>
        <v>12.3</v>
      </c>
      <c r="T34" s="199">
        <v>4.1</v>
      </c>
      <c r="U34" s="199">
        <v>4.1</v>
      </c>
      <c r="V34" s="199">
        <v>4.1</v>
      </c>
      <c r="W34" s="199">
        <f>T34+U34+V34</f>
        <v>12.3</v>
      </c>
      <c r="X34" s="199">
        <v>4.1</v>
      </c>
      <c r="Y34" s="199">
        <v>4.1</v>
      </c>
      <c r="Z34" s="199">
        <v>4.1</v>
      </c>
      <c r="AA34" s="199">
        <f>X34+Y34+Z34</f>
        <v>12.3</v>
      </c>
      <c r="AB34" s="198">
        <f t="shared" si="2"/>
        <v>49</v>
      </c>
    </row>
    <row r="35" spans="1:28" s="224" customFormat="1" ht="48" customHeight="1">
      <c r="A35" s="221"/>
      <c r="B35" s="239" t="s">
        <v>70</v>
      </c>
      <c r="C35" s="222"/>
      <c r="D35" s="222"/>
      <c r="E35" s="222"/>
      <c r="F35" s="222"/>
      <c r="G35" s="222"/>
      <c r="H35" s="222"/>
      <c r="I35" s="222"/>
      <c r="J35" s="222"/>
      <c r="K35" s="241">
        <f>K13</f>
        <v>5661</v>
      </c>
      <c r="L35" s="241">
        <f aca="true" t="shared" si="11" ref="L35:AA35">L13</f>
        <v>470.4</v>
      </c>
      <c r="M35" s="241">
        <f t="shared" si="11"/>
        <v>470.5</v>
      </c>
      <c r="N35" s="241">
        <f t="shared" si="11"/>
        <v>471.6</v>
      </c>
      <c r="O35" s="241">
        <f t="shared" si="11"/>
        <v>1412.5</v>
      </c>
      <c r="P35" s="241">
        <f t="shared" si="11"/>
        <v>471.6</v>
      </c>
      <c r="Q35" s="241">
        <f t="shared" si="11"/>
        <v>472.7</v>
      </c>
      <c r="R35" s="241">
        <f t="shared" si="11"/>
        <v>471.6</v>
      </c>
      <c r="S35" s="241">
        <f t="shared" si="11"/>
        <v>1415.9</v>
      </c>
      <c r="T35" s="241">
        <f t="shared" si="11"/>
        <v>471.8</v>
      </c>
      <c r="U35" s="241">
        <f t="shared" si="11"/>
        <v>473</v>
      </c>
      <c r="V35" s="241">
        <f t="shared" si="11"/>
        <v>471.9</v>
      </c>
      <c r="W35" s="241">
        <f t="shared" si="11"/>
        <v>1416.7</v>
      </c>
      <c r="X35" s="241">
        <f t="shared" si="11"/>
        <v>471.9</v>
      </c>
      <c r="Y35" s="241">
        <f t="shared" si="11"/>
        <v>472.1</v>
      </c>
      <c r="Z35" s="241">
        <f t="shared" si="11"/>
        <v>471.9</v>
      </c>
      <c r="AA35" s="241">
        <f t="shared" si="11"/>
        <v>1415.9</v>
      </c>
      <c r="AB35" s="241">
        <f>AB13</f>
        <v>5661</v>
      </c>
    </row>
    <row r="36" spans="1:28" ht="12" customHeight="1">
      <c r="A36" s="33"/>
      <c r="B36" s="107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98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98">
        <f t="shared" si="2"/>
        <v>0</v>
      </c>
    </row>
    <row r="38" spans="1:28" ht="11.25">
      <c r="A38" s="21" t="s">
        <v>34</v>
      </c>
      <c r="B38" s="22" t="s">
        <v>101</v>
      </c>
      <c r="C38" s="23" t="s">
        <v>20</v>
      </c>
      <c r="D38" s="23">
        <v>1</v>
      </c>
      <c r="E38" s="23" t="s">
        <v>102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98">
        <f t="shared" si="2"/>
        <v>0</v>
      </c>
    </row>
    <row r="39" spans="1:28" ht="31.5">
      <c r="A39" s="54" t="s">
        <v>36</v>
      </c>
      <c r="B39" s="55" t="s">
        <v>103</v>
      </c>
      <c r="C39" s="49">
        <v>304</v>
      </c>
      <c r="D39" s="49">
        <v>1</v>
      </c>
      <c r="E39" s="49" t="s">
        <v>102</v>
      </c>
      <c r="F39" s="49" t="s">
        <v>92</v>
      </c>
      <c r="G39" s="49" t="s">
        <v>20</v>
      </c>
      <c r="H39" s="49" t="s">
        <v>23</v>
      </c>
      <c r="I39" s="49" t="s">
        <v>22</v>
      </c>
      <c r="J39" s="49" t="s">
        <v>104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198">
        <f t="shared" si="2"/>
        <v>0</v>
      </c>
    </row>
    <row r="40" spans="1:28" ht="63">
      <c r="A40" s="33"/>
      <c r="B40" s="56" t="s">
        <v>105</v>
      </c>
      <c r="C40" s="49">
        <v>304</v>
      </c>
      <c r="D40" s="49">
        <v>1</v>
      </c>
      <c r="E40" s="49" t="s">
        <v>102</v>
      </c>
      <c r="F40" s="49" t="s">
        <v>92</v>
      </c>
      <c r="G40" s="49" t="s">
        <v>25</v>
      </c>
      <c r="H40" s="49" t="s">
        <v>23</v>
      </c>
      <c r="I40" s="49" t="s">
        <v>106</v>
      </c>
      <c r="J40" s="49" t="s">
        <v>104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198">
        <f t="shared" si="2"/>
        <v>0</v>
      </c>
    </row>
    <row r="41" spans="1:28" ht="11.25">
      <c r="A41" s="27">
        <v>4</v>
      </c>
      <c r="B41" s="441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98"/>
    </row>
    <row r="42" spans="1:28" ht="11.25">
      <c r="A42" s="33"/>
      <c r="B42" s="441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98"/>
    </row>
    <row r="43" spans="1:28" ht="12" customHeight="1">
      <c r="A43" s="33"/>
      <c r="B43" s="441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98"/>
    </row>
    <row r="44" spans="1:28" ht="11.25">
      <c r="A44" s="42"/>
      <c r="B44" s="441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98"/>
    </row>
    <row r="45" spans="1:28" ht="11.25">
      <c r="A45" s="27" t="s">
        <v>69</v>
      </c>
      <c r="B45" s="457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98"/>
    </row>
    <row r="46" spans="1:28" ht="11.25">
      <c r="A46" s="33"/>
      <c r="B46" s="457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98"/>
    </row>
    <row r="47" spans="1:28" ht="12" customHeight="1">
      <c r="A47" s="33"/>
      <c r="B47" s="457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98"/>
    </row>
    <row r="48" spans="1:28" ht="11.25">
      <c r="A48" s="33"/>
      <c r="B48" s="457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98"/>
    </row>
    <row r="49" spans="1:28" ht="11.25">
      <c r="A49" s="33"/>
      <c r="B49" s="457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98"/>
    </row>
    <row r="50" spans="1:28" ht="11.25">
      <c r="A50" s="42"/>
      <c r="B50" s="457"/>
      <c r="C50" s="44"/>
      <c r="D50" s="43"/>
      <c r="E50" s="44"/>
      <c r="F50" s="43"/>
      <c r="G50" s="44"/>
      <c r="H50" s="43"/>
      <c r="I50" s="44"/>
      <c r="J50" s="43"/>
      <c r="K50" s="62"/>
      <c r="L50" s="188"/>
      <c r="M50" s="188"/>
      <c r="N50" s="188"/>
      <c r="O50" s="188"/>
      <c r="P50" s="188"/>
      <c r="Q50" s="188"/>
      <c r="R50" s="188"/>
      <c r="S50" s="189"/>
      <c r="T50" s="188"/>
      <c r="U50" s="188"/>
      <c r="V50" s="188"/>
      <c r="W50" s="189"/>
      <c r="X50" s="188"/>
      <c r="Y50" s="188"/>
      <c r="Z50" s="188"/>
      <c r="AA50" s="188"/>
      <c r="AB50" s="198"/>
    </row>
    <row r="51" spans="1:28" ht="11.25">
      <c r="A51" s="27"/>
      <c r="B51" s="452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1"/>
      <c r="P51" s="1"/>
      <c r="Q51" s="1"/>
      <c r="R51" s="1"/>
      <c r="S51" s="201"/>
      <c r="T51" s="1"/>
      <c r="U51" s="1"/>
      <c r="V51" s="1"/>
      <c r="W51" s="201"/>
      <c r="X51" s="1"/>
      <c r="Y51" s="1"/>
      <c r="Z51" s="1"/>
      <c r="AA51" s="201"/>
      <c r="AB51" s="200"/>
    </row>
    <row r="52" spans="1:11" ht="11.25">
      <c r="A52" s="33"/>
      <c r="B52" s="452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52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52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52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1"/>
      <c r="B56" s="453"/>
      <c r="C56" s="110"/>
      <c r="D56" s="111"/>
      <c r="E56" s="110"/>
      <c r="F56" s="111"/>
      <c r="G56" s="110"/>
      <c r="H56" s="111"/>
      <c r="I56" s="110"/>
      <c r="J56" s="111"/>
      <c r="K56" s="66"/>
    </row>
    <row r="57" spans="1:11" ht="11.25">
      <c r="A57" s="124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54"/>
      <c r="B58" s="454" t="s">
        <v>160</v>
      </c>
      <c r="C58" s="152">
        <v>301</v>
      </c>
      <c r="D58" s="153">
        <v>1</v>
      </c>
      <c r="E58" s="152">
        <v>11</v>
      </c>
      <c r="F58" s="153" t="s">
        <v>37</v>
      </c>
      <c r="G58" s="152" t="s">
        <v>93</v>
      </c>
      <c r="H58" s="153">
        <v>13</v>
      </c>
      <c r="I58" s="152" t="s">
        <v>22</v>
      </c>
      <c r="J58" s="153" t="s">
        <v>38</v>
      </c>
      <c r="K58" s="73">
        <v>26</v>
      </c>
      <c r="O58" s="132">
        <v>6.5</v>
      </c>
      <c r="S58" s="132">
        <v>6.5</v>
      </c>
      <c r="W58" s="132">
        <v>6.5</v>
      </c>
      <c r="AA58" s="132">
        <v>6.5</v>
      </c>
      <c r="AB58" s="198">
        <f>AA58+W58+S58+O58</f>
        <v>26</v>
      </c>
    </row>
    <row r="59" spans="1:11" ht="11.25">
      <c r="A59" s="120"/>
      <c r="B59" s="455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0"/>
      <c r="B60" s="455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0"/>
      <c r="B61" s="455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0"/>
      <c r="B62" s="455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55"/>
      <c r="B63" s="456"/>
      <c r="C63" s="110"/>
      <c r="D63" s="111"/>
      <c r="E63" s="110"/>
      <c r="F63" s="111"/>
      <c r="G63" s="110"/>
      <c r="H63" s="111"/>
      <c r="I63" s="110"/>
      <c r="J63" s="111"/>
      <c r="K63" s="76"/>
    </row>
    <row r="64" spans="1:11" ht="11.25">
      <c r="A64" s="124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1"/>
      <c r="B65" s="464" t="s">
        <v>76</v>
      </c>
      <c r="C65" s="152">
        <v>304</v>
      </c>
      <c r="D65" s="153">
        <v>1</v>
      </c>
      <c r="E65" s="152">
        <v>11</v>
      </c>
      <c r="F65" s="153" t="s">
        <v>37</v>
      </c>
      <c r="G65" s="152" t="s">
        <v>31</v>
      </c>
      <c r="H65" s="153" t="s">
        <v>21</v>
      </c>
      <c r="I65" s="152" t="s">
        <v>22</v>
      </c>
      <c r="J65" s="153">
        <v>120</v>
      </c>
      <c r="K65" s="30">
        <f>K76</f>
        <v>500</v>
      </c>
    </row>
    <row r="66" spans="1:11" ht="11.25">
      <c r="A66" s="33"/>
      <c r="B66" s="457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7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7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7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7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7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7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7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65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6" t="s">
        <v>161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2">
        <v>150</v>
      </c>
      <c r="S76" s="132">
        <v>150</v>
      </c>
      <c r="W76" s="132">
        <v>100</v>
      </c>
      <c r="AA76" s="132">
        <v>100</v>
      </c>
      <c r="AB76" s="198">
        <f>AA76+W76+S76+O76</f>
        <v>500</v>
      </c>
    </row>
    <row r="77" spans="1:11" ht="12" thickBot="1">
      <c r="A77" s="33"/>
      <c r="B77" s="466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6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6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6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1"/>
      <c r="B81" s="447"/>
      <c r="C81" s="110"/>
      <c r="D81" s="111"/>
      <c r="E81" s="110"/>
      <c r="F81" s="111"/>
      <c r="G81" s="110"/>
      <c r="H81" s="111"/>
      <c r="I81" s="110"/>
      <c r="J81" s="111"/>
      <c r="K81" s="62"/>
    </row>
    <row r="82" spans="1:11" ht="21">
      <c r="A82" s="122">
        <v>5</v>
      </c>
      <c r="B82" s="107" t="s">
        <v>95</v>
      </c>
      <c r="C82" s="108" t="s">
        <v>20</v>
      </c>
      <c r="D82" s="109">
        <v>1</v>
      </c>
      <c r="E82" s="109">
        <v>13</v>
      </c>
      <c r="F82" s="109" t="s">
        <v>21</v>
      </c>
      <c r="G82" s="109" t="s">
        <v>20</v>
      </c>
      <c r="H82" s="109" t="s">
        <v>21</v>
      </c>
      <c r="I82" s="109" t="s">
        <v>22</v>
      </c>
      <c r="J82" s="109" t="s">
        <v>20</v>
      </c>
      <c r="K82" s="113">
        <f>K83</f>
        <v>700</v>
      </c>
    </row>
    <row r="83" spans="1:11" ht="21">
      <c r="A83" s="54" t="s">
        <v>97</v>
      </c>
      <c r="B83" s="40" t="s">
        <v>98</v>
      </c>
      <c r="C83" s="77" t="s">
        <v>86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3">
        <f>K84</f>
        <v>700</v>
      </c>
    </row>
    <row r="84" spans="1:28" ht="21">
      <c r="A84" s="21"/>
      <c r="B84" s="40" t="s">
        <v>162</v>
      </c>
      <c r="C84" s="77" t="s">
        <v>86</v>
      </c>
      <c r="D84" s="49">
        <v>1</v>
      </c>
      <c r="E84" s="49">
        <v>13</v>
      </c>
      <c r="F84" s="49" t="s">
        <v>23</v>
      </c>
      <c r="G84" s="49" t="s">
        <v>99</v>
      </c>
      <c r="H84" s="49">
        <v>13</v>
      </c>
      <c r="I84" s="49" t="s">
        <v>22</v>
      </c>
      <c r="J84" s="49" t="s">
        <v>58</v>
      </c>
      <c r="K84" s="41">
        <v>700</v>
      </c>
      <c r="O84" s="132">
        <v>207</v>
      </c>
      <c r="S84" s="132">
        <v>211</v>
      </c>
      <c r="W84" s="132">
        <v>206</v>
      </c>
      <c r="AA84" s="132">
        <v>76</v>
      </c>
      <c r="AB84" s="198">
        <f>AA84+W84+S84+O84</f>
        <v>700</v>
      </c>
    </row>
    <row r="85" spans="1:11" ht="11.25" hidden="1">
      <c r="A85" s="27">
        <v>6</v>
      </c>
      <c r="B85" s="441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18">
        <f>K104+K109+K88</f>
        <v>0</v>
      </c>
    </row>
    <row r="86" spans="1:11" ht="11.25" hidden="1">
      <c r="A86" s="33"/>
      <c r="B86" s="450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1"/>
      <c r="B87" s="451"/>
      <c r="C87" s="110"/>
      <c r="D87" s="111"/>
      <c r="E87" s="110"/>
      <c r="F87" s="111"/>
      <c r="G87" s="110"/>
      <c r="H87" s="111"/>
      <c r="I87" s="110"/>
      <c r="J87" s="111"/>
      <c r="K87" s="119"/>
    </row>
    <row r="88" spans="1:11" ht="63" hidden="1">
      <c r="A88" s="196" t="s">
        <v>107</v>
      </c>
      <c r="B88" s="187" t="s">
        <v>151</v>
      </c>
      <c r="C88" s="195">
        <v>304</v>
      </c>
      <c r="D88" s="185">
        <v>1</v>
      </c>
      <c r="E88" s="195">
        <v>14</v>
      </c>
      <c r="F88" s="186" t="s">
        <v>24</v>
      </c>
      <c r="G88" s="185" t="s">
        <v>20</v>
      </c>
      <c r="H88" s="185" t="s">
        <v>21</v>
      </c>
      <c r="I88" s="185" t="s">
        <v>22</v>
      </c>
      <c r="J88" s="185" t="s">
        <v>20</v>
      </c>
      <c r="K88" s="197">
        <f>K89</f>
        <v>0</v>
      </c>
    </row>
    <row r="89" spans="1:11" ht="73.5" hidden="1">
      <c r="A89" s="169"/>
      <c r="B89" s="187" t="s">
        <v>163</v>
      </c>
      <c r="C89" s="195">
        <v>304</v>
      </c>
      <c r="D89" s="185">
        <v>1</v>
      </c>
      <c r="E89" s="195">
        <v>14</v>
      </c>
      <c r="F89" s="186" t="s">
        <v>24</v>
      </c>
      <c r="G89" s="186" t="s">
        <v>59</v>
      </c>
      <c r="H89" s="185">
        <v>13</v>
      </c>
      <c r="I89" s="185" t="s">
        <v>22</v>
      </c>
      <c r="J89" s="185">
        <v>410</v>
      </c>
      <c r="K89" s="197">
        <f>K90</f>
        <v>0</v>
      </c>
    </row>
    <row r="90" spans="1:11" ht="11.25" hidden="1">
      <c r="A90" s="33"/>
      <c r="B90" s="192" t="s">
        <v>164</v>
      </c>
      <c r="C90" s="195">
        <v>304</v>
      </c>
      <c r="D90" s="185">
        <v>1</v>
      </c>
      <c r="E90" s="195">
        <v>14</v>
      </c>
      <c r="F90" s="186" t="s">
        <v>24</v>
      </c>
      <c r="G90" s="186" t="s">
        <v>152</v>
      </c>
      <c r="H90" s="185">
        <v>13</v>
      </c>
      <c r="I90" s="185" t="s">
        <v>22</v>
      </c>
      <c r="J90" s="185">
        <v>410</v>
      </c>
      <c r="K90" s="81">
        <v>0</v>
      </c>
    </row>
    <row r="91" spans="1:11" ht="11.25" hidden="1">
      <c r="A91" s="48" t="s">
        <v>150</v>
      </c>
      <c r="B91" s="441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96</v>
      </c>
      <c r="K91" s="53">
        <f>K104</f>
        <v>0</v>
      </c>
    </row>
    <row r="92" spans="1:11" ht="11.25" hidden="1">
      <c r="A92" s="33"/>
      <c r="B92" s="441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1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1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1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1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1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1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24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45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96</v>
      </c>
      <c r="K100" s="53">
        <f>K104</f>
        <v>0</v>
      </c>
    </row>
    <row r="101" spans="1:11" ht="11.25" hidden="1">
      <c r="A101" s="33"/>
      <c r="B101" s="445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45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45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45" t="s">
        <v>165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93</v>
      </c>
      <c r="H104" s="29">
        <v>13</v>
      </c>
      <c r="I104" s="29" t="s">
        <v>22</v>
      </c>
      <c r="J104" s="29" t="s">
        <v>96</v>
      </c>
      <c r="K104" s="53">
        <v>0</v>
      </c>
    </row>
    <row r="105" spans="1:11" ht="11.25" hidden="1">
      <c r="A105" s="33"/>
      <c r="B105" s="445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45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45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1"/>
      <c r="B108" s="467"/>
      <c r="C108" s="110"/>
      <c r="D108" s="111"/>
      <c r="E108" s="110"/>
      <c r="F108" s="111"/>
      <c r="G108" s="110"/>
      <c r="H108" s="111"/>
      <c r="I108" s="110"/>
      <c r="J108" s="111"/>
      <c r="K108" s="163"/>
    </row>
    <row r="109" spans="1:11" ht="11.25" hidden="1">
      <c r="A109" s="48" t="s">
        <v>150</v>
      </c>
      <c r="B109" s="192" t="s">
        <v>149</v>
      </c>
      <c r="C109" s="194">
        <v>304</v>
      </c>
      <c r="D109" s="185">
        <v>1</v>
      </c>
      <c r="E109" s="195">
        <v>14</v>
      </c>
      <c r="F109" s="185">
        <v>40</v>
      </c>
      <c r="G109" s="195">
        <v>205</v>
      </c>
      <c r="H109" s="185">
        <v>31</v>
      </c>
      <c r="I109" s="185" t="s">
        <v>22</v>
      </c>
      <c r="J109" s="185">
        <v>410</v>
      </c>
      <c r="K109" s="193"/>
    </row>
    <row r="110" spans="1:11" ht="11.25" hidden="1">
      <c r="A110" s="169">
        <v>7</v>
      </c>
      <c r="B110" s="170" t="s">
        <v>136</v>
      </c>
      <c r="C110" s="108" t="s">
        <v>20</v>
      </c>
      <c r="D110" s="109">
        <v>1</v>
      </c>
      <c r="E110" s="109">
        <v>16</v>
      </c>
      <c r="F110" s="109" t="s">
        <v>21</v>
      </c>
      <c r="G110" s="109" t="s">
        <v>20</v>
      </c>
      <c r="H110" s="109" t="s">
        <v>21</v>
      </c>
      <c r="I110" s="109" t="s">
        <v>22</v>
      </c>
      <c r="J110" s="109" t="s">
        <v>20</v>
      </c>
      <c r="K110" s="171">
        <f>K111</f>
        <v>0</v>
      </c>
    </row>
    <row r="111" spans="1:11" ht="31.5" hidden="1">
      <c r="A111" s="175" t="s">
        <v>138</v>
      </c>
      <c r="B111" s="181" t="s">
        <v>137</v>
      </c>
      <c r="C111" s="176">
        <v>301</v>
      </c>
      <c r="D111" s="177">
        <v>1</v>
      </c>
      <c r="E111" s="177">
        <v>16</v>
      </c>
      <c r="F111" s="177">
        <v>51</v>
      </c>
      <c r="G111" s="177" t="s">
        <v>20</v>
      </c>
      <c r="H111" s="178" t="s">
        <v>24</v>
      </c>
      <c r="I111" s="177" t="s">
        <v>22</v>
      </c>
      <c r="J111" s="177" t="s">
        <v>20</v>
      </c>
      <c r="K111" s="163">
        <f>K112</f>
        <v>0</v>
      </c>
    </row>
    <row r="112" spans="1:11" ht="42" hidden="1">
      <c r="A112" s="169"/>
      <c r="B112" s="187" t="s">
        <v>139</v>
      </c>
      <c r="C112" s="184">
        <v>301</v>
      </c>
      <c r="D112" s="185">
        <v>1</v>
      </c>
      <c r="E112" s="185">
        <v>16</v>
      </c>
      <c r="F112" s="185">
        <v>51</v>
      </c>
      <c r="G112" s="186" t="s">
        <v>140</v>
      </c>
      <c r="H112" s="186" t="s">
        <v>24</v>
      </c>
      <c r="I112" s="185" t="s">
        <v>22</v>
      </c>
      <c r="J112" s="185">
        <v>140</v>
      </c>
      <c r="K112" s="171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1">
        <f>K114+K204+K197</f>
        <v>2514.2</v>
      </c>
    </row>
    <row r="114" spans="1:11" ht="11.25">
      <c r="A114" s="27" t="s">
        <v>10</v>
      </c>
      <c r="B114" s="441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0">
        <f>K117+K123+K148+K162+K185+K201</f>
        <v>2514.2</v>
      </c>
    </row>
    <row r="115" spans="1:11" ht="11.25">
      <c r="A115" s="33"/>
      <c r="B115" s="441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1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45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198"/>
    </row>
    <row r="118" spans="1:11" ht="11.25">
      <c r="A118" s="42"/>
      <c r="B118" s="445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1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1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46" t="s">
        <v>166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2">
        <v>586.5</v>
      </c>
      <c r="S121" s="132">
        <v>586.5</v>
      </c>
      <c r="W121" s="132">
        <v>586.5</v>
      </c>
      <c r="AA121" s="132">
        <v>586.5</v>
      </c>
      <c r="AB121" s="198">
        <f>AA121+W121+S121+O121</f>
        <v>2346</v>
      </c>
    </row>
    <row r="122" spans="1:28" ht="11.25">
      <c r="A122" s="33"/>
      <c r="B122" s="446"/>
      <c r="C122" s="4"/>
      <c r="D122" s="34"/>
      <c r="E122" s="4"/>
      <c r="F122" s="34"/>
      <c r="G122" s="4"/>
      <c r="H122" s="34"/>
      <c r="I122" s="4"/>
      <c r="J122" s="34"/>
      <c r="K122" s="35"/>
      <c r="AB122" s="198"/>
    </row>
    <row r="123" spans="1:28" ht="12" customHeight="1">
      <c r="A123" s="125" t="s">
        <v>45</v>
      </c>
      <c r="B123" s="445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05">
        <f>K128+K125</f>
        <v>0</v>
      </c>
      <c r="AB123" s="198">
        <f>AA123+W123+S123+O123</f>
        <v>0</v>
      </c>
    </row>
    <row r="124" spans="1:11" ht="11.25">
      <c r="A124" s="126"/>
      <c r="B124" s="445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26"/>
      <c r="B125" s="88" t="s">
        <v>108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109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26"/>
      <c r="B126" s="88" t="s">
        <v>110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109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06">
        <f>K128</f>
        <v>0</v>
      </c>
    </row>
    <row r="128" spans="1:11" ht="21">
      <c r="A128" s="125"/>
      <c r="B128" s="28" t="s">
        <v>167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05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46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46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46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46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46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46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46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4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4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25"/>
      <c r="B140" s="443" t="s">
        <v>89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27"/>
      <c r="B141" s="443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27"/>
      <c r="B142" s="443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27"/>
      <c r="B143" s="86" t="s">
        <v>88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25"/>
      <c r="B144" s="443" t="s">
        <v>87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27"/>
      <c r="B145" s="443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27"/>
      <c r="B146" s="443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27"/>
      <c r="B147" s="443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45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45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45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2">
        <v>166.2</v>
      </c>
      <c r="AB150" s="198">
        <f>AA150+W150+S150+O150</f>
        <v>166.2</v>
      </c>
    </row>
    <row r="151" spans="1:11" ht="11.25">
      <c r="A151" s="33"/>
      <c r="B151" s="445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45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27"/>
      <c r="B153" s="443" t="s">
        <v>168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198"/>
    </row>
    <row r="154" spans="1:11" ht="11.25">
      <c r="A154" s="127"/>
      <c r="B154" s="443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27"/>
      <c r="B155" s="443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1" t="s">
        <v>113</v>
      </c>
      <c r="C156" s="38" t="s">
        <v>86</v>
      </c>
      <c r="D156" s="29">
        <v>2</v>
      </c>
      <c r="E156" s="38" t="s">
        <v>24</v>
      </c>
      <c r="F156" s="29" t="s">
        <v>60</v>
      </c>
      <c r="G156" s="112" t="s">
        <v>114</v>
      </c>
      <c r="H156" s="29" t="s">
        <v>21</v>
      </c>
      <c r="I156" s="38" t="s">
        <v>22</v>
      </c>
      <c r="J156" s="29">
        <v>151</v>
      </c>
      <c r="K156" s="100">
        <f>K159</f>
        <v>2</v>
      </c>
    </row>
    <row r="157" spans="1:11" ht="11.25">
      <c r="A157" s="128"/>
      <c r="B157" s="441"/>
      <c r="C157" s="4"/>
      <c r="D157" s="34"/>
      <c r="E157" s="4"/>
      <c r="F157" s="34"/>
      <c r="G157" s="4"/>
      <c r="H157" s="34"/>
      <c r="I157" s="4"/>
      <c r="J157" s="34"/>
      <c r="K157" s="103"/>
    </row>
    <row r="158" spans="1:11" ht="12" customHeight="1">
      <c r="A158" s="129"/>
      <c r="B158" s="441"/>
      <c r="C158" s="44"/>
      <c r="D158" s="43"/>
      <c r="E158" s="44"/>
      <c r="F158" s="43"/>
      <c r="G158" s="44"/>
      <c r="H158" s="43"/>
      <c r="I158" s="44"/>
      <c r="J158" s="43"/>
      <c r="K158" s="106"/>
    </row>
    <row r="159" spans="1:28" ht="11.25">
      <c r="A159" s="130"/>
      <c r="B159" s="441" t="s">
        <v>169</v>
      </c>
      <c r="C159" s="38" t="s">
        <v>86</v>
      </c>
      <c r="D159" s="29">
        <v>2</v>
      </c>
      <c r="E159" s="38" t="s">
        <v>24</v>
      </c>
      <c r="F159" s="29" t="s">
        <v>60</v>
      </c>
      <c r="G159" s="156" t="s">
        <v>114</v>
      </c>
      <c r="H159" s="29">
        <v>13</v>
      </c>
      <c r="I159" s="38" t="s">
        <v>22</v>
      </c>
      <c r="J159" s="29">
        <v>151</v>
      </c>
      <c r="K159" s="100">
        <f>5-3</f>
        <v>2</v>
      </c>
      <c r="O159" s="132">
        <v>2</v>
      </c>
      <c r="AB159" s="198">
        <f>AA159+W159+S159+O159</f>
        <v>2</v>
      </c>
    </row>
    <row r="160" spans="1:11" ht="11.25">
      <c r="A160" s="128"/>
      <c r="B160" s="441"/>
      <c r="C160" s="4"/>
      <c r="D160" s="34"/>
      <c r="E160" s="4"/>
      <c r="F160" s="34"/>
      <c r="G160" s="4"/>
      <c r="H160" s="34"/>
      <c r="I160" s="4"/>
      <c r="J160" s="34"/>
      <c r="K160" s="103"/>
    </row>
    <row r="161" spans="1:11" ht="12" customHeight="1" thickBot="1">
      <c r="A161" s="157"/>
      <c r="B161" s="447"/>
      <c r="C161" s="110"/>
      <c r="D161" s="111"/>
      <c r="E161" s="110"/>
      <c r="F161" s="111"/>
      <c r="G161" s="110"/>
      <c r="H161" s="111"/>
      <c r="I161" s="110"/>
      <c r="J161" s="111"/>
      <c r="K161" s="158"/>
    </row>
    <row r="162" spans="1:11" ht="11.25" hidden="1">
      <c r="A162" s="127" t="s">
        <v>46</v>
      </c>
      <c r="B162" s="444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26"/>
      <c r="B163" s="445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36"/>
      <c r="B165" s="134" t="s">
        <v>49</v>
      </c>
      <c r="C165" s="137">
        <v>304</v>
      </c>
      <c r="D165" s="138">
        <v>2</v>
      </c>
      <c r="E165" s="137" t="s">
        <v>24</v>
      </c>
      <c r="F165" s="138" t="s">
        <v>24</v>
      </c>
      <c r="G165" s="137">
        <v>999</v>
      </c>
      <c r="H165" s="138" t="s">
        <v>32</v>
      </c>
      <c r="I165" s="137" t="s">
        <v>22</v>
      </c>
      <c r="J165" s="138">
        <v>151</v>
      </c>
      <c r="K165" s="30">
        <v>0</v>
      </c>
    </row>
    <row r="166" spans="1:11" ht="11.25" hidden="1">
      <c r="A166" s="33"/>
      <c r="B166" s="135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46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46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46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46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46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46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46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4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4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25"/>
      <c r="B177" s="443" t="s">
        <v>89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27"/>
      <c r="B178" s="443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27"/>
      <c r="B179" s="443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27"/>
      <c r="B180" s="86" t="s">
        <v>88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25"/>
      <c r="B181" s="443" t="s">
        <v>87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27"/>
      <c r="B182" s="443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27"/>
      <c r="B183" s="443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27"/>
      <c r="B184" s="443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90</v>
      </c>
      <c r="B185" s="22" t="s">
        <v>91</v>
      </c>
      <c r="C185" s="96" t="s">
        <v>20</v>
      </c>
      <c r="D185" s="23">
        <v>2</v>
      </c>
      <c r="E185" s="96" t="s">
        <v>24</v>
      </c>
      <c r="F185" s="23" t="s">
        <v>92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27"/>
      <c r="B186" s="442" t="s">
        <v>111</v>
      </c>
      <c r="C186" s="4">
        <v>304</v>
      </c>
      <c r="D186" s="29">
        <v>2</v>
      </c>
      <c r="E186" s="38" t="s">
        <v>24</v>
      </c>
      <c r="F186" s="29" t="s">
        <v>92</v>
      </c>
      <c r="G186" s="38" t="s">
        <v>112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27"/>
      <c r="B187" s="442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27"/>
      <c r="B188" s="442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27"/>
      <c r="B189" s="442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25" t="s">
        <v>54</v>
      </c>
      <c r="B190" s="443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27"/>
      <c r="B191" s="443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25"/>
      <c r="B194" s="441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27"/>
      <c r="B195" s="441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26"/>
      <c r="B196" s="441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25" t="s">
        <v>26</v>
      </c>
      <c r="B197" s="441" t="s">
        <v>171</v>
      </c>
      <c r="C197" s="38" t="s">
        <v>20</v>
      </c>
      <c r="D197" s="29">
        <v>2</v>
      </c>
      <c r="E197" s="156" t="s">
        <v>170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26"/>
      <c r="B198" s="441"/>
      <c r="C198" s="44"/>
      <c r="D198" s="43"/>
      <c r="E198" s="44"/>
      <c r="F198" s="43"/>
      <c r="G198" s="44"/>
      <c r="H198" s="43"/>
      <c r="I198" s="44"/>
      <c r="J198" s="43"/>
      <c r="K198" s="119"/>
    </row>
    <row r="199" spans="1:11" ht="21" hidden="1">
      <c r="A199" s="54" t="s">
        <v>27</v>
      </c>
      <c r="B199" s="204" t="s">
        <v>172</v>
      </c>
      <c r="C199" s="23">
        <v>304</v>
      </c>
      <c r="D199" s="29">
        <v>2</v>
      </c>
      <c r="E199" s="156" t="s">
        <v>170</v>
      </c>
      <c r="F199" s="180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25"/>
      <c r="B200" s="28" t="s">
        <v>172</v>
      </c>
      <c r="C200" s="38">
        <v>304</v>
      </c>
      <c r="D200" s="29">
        <v>2</v>
      </c>
      <c r="E200" s="156" t="s">
        <v>170</v>
      </c>
      <c r="F200" s="180" t="s">
        <v>37</v>
      </c>
      <c r="G200" s="180" t="s">
        <v>31</v>
      </c>
      <c r="H200" s="23">
        <v>13</v>
      </c>
      <c r="I200" s="23" t="s">
        <v>22</v>
      </c>
      <c r="J200" s="29">
        <v>180</v>
      </c>
      <c r="K200" s="209">
        <v>0</v>
      </c>
    </row>
    <row r="201" spans="1:11" ht="11.25" hidden="1">
      <c r="A201" s="167" t="s">
        <v>133</v>
      </c>
      <c r="B201" s="168" t="s">
        <v>91</v>
      </c>
      <c r="C201" s="38" t="s">
        <v>86</v>
      </c>
      <c r="D201" s="29">
        <v>2</v>
      </c>
      <c r="E201" s="38" t="s">
        <v>24</v>
      </c>
      <c r="F201" s="148" t="s">
        <v>92</v>
      </c>
      <c r="G201" s="38" t="s">
        <v>20</v>
      </c>
      <c r="H201" s="29" t="s">
        <v>21</v>
      </c>
      <c r="I201" s="38" t="s">
        <v>22</v>
      </c>
      <c r="J201" s="29">
        <v>151</v>
      </c>
      <c r="K201" s="163">
        <f>K203</f>
        <v>0</v>
      </c>
    </row>
    <row r="202" spans="1:11" ht="42" hidden="1">
      <c r="A202" s="162"/>
      <c r="B202" s="168" t="s">
        <v>134</v>
      </c>
      <c r="C202" s="38" t="s">
        <v>86</v>
      </c>
      <c r="D202" s="29">
        <v>2</v>
      </c>
      <c r="E202" s="38" t="s">
        <v>24</v>
      </c>
      <c r="F202" s="148" t="s">
        <v>92</v>
      </c>
      <c r="G202" s="156" t="s">
        <v>112</v>
      </c>
      <c r="H202" s="29" t="s">
        <v>21</v>
      </c>
      <c r="I202" s="38" t="s">
        <v>22</v>
      </c>
      <c r="J202" s="29">
        <v>151</v>
      </c>
      <c r="K202" s="163">
        <f>K203</f>
        <v>0</v>
      </c>
    </row>
    <row r="203" spans="1:11" ht="31.5" hidden="1">
      <c r="A203" s="162"/>
      <c r="B203" s="168" t="s">
        <v>135</v>
      </c>
      <c r="C203" s="38" t="s">
        <v>86</v>
      </c>
      <c r="D203" s="29">
        <v>2</v>
      </c>
      <c r="E203" s="38" t="s">
        <v>24</v>
      </c>
      <c r="F203" s="148" t="s">
        <v>92</v>
      </c>
      <c r="G203" s="156" t="s">
        <v>112</v>
      </c>
      <c r="H203" s="29" t="s">
        <v>32</v>
      </c>
      <c r="I203" s="38" t="s">
        <v>22</v>
      </c>
      <c r="J203" s="29">
        <v>151</v>
      </c>
      <c r="K203" s="163">
        <v>0</v>
      </c>
    </row>
    <row r="204" spans="1:11" ht="42" hidden="1">
      <c r="A204" s="140" t="s">
        <v>26</v>
      </c>
      <c r="B204" s="142" t="s">
        <v>131</v>
      </c>
      <c r="C204" s="147" t="s">
        <v>20</v>
      </c>
      <c r="D204" s="138">
        <v>2</v>
      </c>
      <c r="E204" s="137">
        <v>19</v>
      </c>
      <c r="F204" s="138" t="s">
        <v>21</v>
      </c>
      <c r="G204" s="137" t="s">
        <v>20</v>
      </c>
      <c r="H204" s="138" t="s">
        <v>21</v>
      </c>
      <c r="I204" s="137" t="s">
        <v>22</v>
      </c>
      <c r="J204" s="138" t="s">
        <v>20</v>
      </c>
      <c r="K204" s="150">
        <f>K205</f>
        <v>0</v>
      </c>
    </row>
    <row r="205" spans="1:11" ht="31.5" hidden="1" thickBot="1">
      <c r="A205" s="141" t="s">
        <v>27</v>
      </c>
      <c r="B205" s="139" t="s">
        <v>132</v>
      </c>
      <c r="C205" s="143">
        <v>304</v>
      </c>
      <c r="D205" s="145">
        <v>2</v>
      </c>
      <c r="E205" s="145">
        <v>19</v>
      </c>
      <c r="F205" s="148" t="s">
        <v>37</v>
      </c>
      <c r="G205" s="137" t="s">
        <v>20</v>
      </c>
      <c r="H205" s="138">
        <v>10</v>
      </c>
      <c r="I205" s="149" t="s">
        <v>22</v>
      </c>
      <c r="J205" s="80">
        <v>151</v>
      </c>
      <c r="K205" s="150"/>
    </row>
    <row r="206" spans="1:29" ht="12" thickBot="1">
      <c r="A206" s="114"/>
      <c r="B206" s="115" t="s">
        <v>70</v>
      </c>
      <c r="C206" s="144"/>
      <c r="D206" s="146"/>
      <c r="E206" s="146"/>
      <c r="F206" s="146"/>
      <c r="G206" s="146"/>
      <c r="H206" s="146"/>
      <c r="I206" s="146"/>
      <c r="J206" s="116"/>
      <c r="K206" s="208">
        <f>K13+K41+K84+K113</f>
        <v>9401.2</v>
      </c>
      <c r="O206" s="191">
        <f>O13+O58+O76+O84+O121+O123+O150+O159</f>
        <v>2530.7</v>
      </c>
      <c r="S206" s="191">
        <f>S13+S58+S76+S84+S121+S123+S150+S159</f>
        <v>2369.9</v>
      </c>
      <c r="W206" s="191">
        <f>W13+W58+W76+W84+W121+W123+W150+W159</f>
        <v>2315.7</v>
      </c>
      <c r="AA206" s="191">
        <f>AA13+AA58+AA76+AA84+AA121+AA123+AA150+AA159</f>
        <v>2184.9</v>
      </c>
      <c r="AB206" s="191">
        <f>AB13+AB58+AB76+AB84+AB121+AB123+AB150+AB159</f>
        <v>9401.2</v>
      </c>
      <c r="AC206" s="243">
        <f>O206+S206+W206+AA206</f>
        <v>9401.2</v>
      </c>
    </row>
    <row r="207" spans="1:11" ht="31.5" hidden="1" thickBot="1">
      <c r="A207" s="141" t="s">
        <v>27</v>
      </c>
      <c r="B207" s="139" t="s">
        <v>132</v>
      </c>
      <c r="C207" s="143">
        <v>304</v>
      </c>
      <c r="D207" s="145">
        <v>2</v>
      </c>
      <c r="E207" s="145">
        <v>19</v>
      </c>
      <c r="F207" s="148" t="s">
        <v>37</v>
      </c>
      <c r="G207" s="137" t="s">
        <v>20</v>
      </c>
      <c r="H207" s="138">
        <v>10</v>
      </c>
      <c r="I207" s="149" t="s">
        <v>22</v>
      </c>
      <c r="J207" s="80">
        <v>151</v>
      </c>
      <c r="K207" s="123"/>
    </row>
    <row r="208" spans="1:11" ht="12" hidden="1" thickBot="1">
      <c r="A208" s="114"/>
      <c r="B208" s="115" t="s">
        <v>70</v>
      </c>
      <c r="C208" s="144"/>
      <c r="D208" s="146"/>
      <c r="E208" s="146"/>
      <c r="F208" s="146"/>
      <c r="G208" s="146"/>
      <c r="H208" s="146"/>
      <c r="I208" s="146"/>
      <c r="J208" s="116"/>
      <c r="K208" s="207">
        <f>K13+K115+K192</f>
        <v>5661</v>
      </c>
    </row>
  </sheetData>
  <sheetProtection/>
  <mergeCells count="41">
    <mergeCell ref="B100:B103"/>
    <mergeCell ref="B104:B108"/>
    <mergeCell ref="B140:B142"/>
    <mergeCell ref="B91:B98"/>
    <mergeCell ref="B119:B120"/>
    <mergeCell ref="B123:B124"/>
    <mergeCell ref="B130:B136"/>
    <mergeCell ref="B117:B118"/>
    <mergeCell ref="B121:B122"/>
    <mergeCell ref="A7:AA7"/>
    <mergeCell ref="A8:AA8"/>
    <mergeCell ref="A10:A11"/>
    <mergeCell ref="C10:J10"/>
    <mergeCell ref="K10:K11"/>
    <mergeCell ref="B114:B116"/>
    <mergeCell ref="L10:AA10"/>
    <mergeCell ref="B27:B29"/>
    <mergeCell ref="B65:B74"/>
    <mergeCell ref="B76:B81"/>
    <mergeCell ref="B10:B11"/>
    <mergeCell ref="B85:B87"/>
    <mergeCell ref="B51:B56"/>
    <mergeCell ref="B58:B63"/>
    <mergeCell ref="B41:B44"/>
    <mergeCell ref="B45:B50"/>
    <mergeCell ref="B159:B161"/>
    <mergeCell ref="B148:B149"/>
    <mergeCell ref="B150:B152"/>
    <mergeCell ref="B156:B158"/>
    <mergeCell ref="B153:B155"/>
    <mergeCell ref="B138:B139"/>
    <mergeCell ref="B144:B147"/>
    <mergeCell ref="B197:B198"/>
    <mergeCell ref="B186:B189"/>
    <mergeCell ref="B190:B191"/>
    <mergeCell ref="B162:B163"/>
    <mergeCell ref="B181:B184"/>
    <mergeCell ref="B194:B196"/>
    <mergeCell ref="B175:B176"/>
    <mergeCell ref="B177:B179"/>
    <mergeCell ref="B167:B173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2023-03-31T07:01:17Z</cp:lastPrinted>
  <dcterms:created xsi:type="dcterms:W3CDTF">1996-10-08T23:32:33Z</dcterms:created>
  <dcterms:modified xsi:type="dcterms:W3CDTF">2023-03-31T07:02:53Z</dcterms:modified>
  <cp:category/>
  <cp:version/>
  <cp:contentType/>
  <cp:contentStatus/>
</cp:coreProperties>
</file>